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astavni pnanovi\Novi\"/>
    </mc:Choice>
  </mc:AlternateContent>
  <bookViews>
    <workbookView xWindow="-105" yWindow="-105" windowWidth="17610" windowHeight="12585"/>
  </bookViews>
  <sheets>
    <sheet name="IV 1" sheetId="7" r:id="rId1"/>
    <sheet name="IV 2" sheetId="4" r:id="rId2"/>
    <sheet name="IV 3" sheetId="6" r:id="rId3"/>
    <sheet name="III 1" sheetId="1" r:id="rId4"/>
  </sheets>
  <definedNames>
    <definedName name="_xlnm.Print_Area" localSheetId="3">'III 1'!$A$1:$R$37</definedName>
    <definedName name="_xlnm.Print_Area" localSheetId="0">'IV 1'!$A$1:$V$48</definedName>
    <definedName name="_xlnm.Print_Area" localSheetId="1">'IV 2'!$A$1:$V$43</definedName>
    <definedName name="_xlnm.Print_Area" localSheetId="2">'IV 3'!$A$1:$V$47</definedName>
  </definedNames>
  <calcPr calcId="162913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G31" i="1"/>
  <c r="H31" i="1"/>
  <c r="K31" i="1"/>
  <c r="L31" i="1"/>
  <c r="D30" i="1"/>
  <c r="G30" i="1"/>
  <c r="H30" i="1"/>
  <c r="K30" i="1"/>
  <c r="L30" i="1"/>
  <c r="D36" i="4"/>
  <c r="G36" i="4"/>
  <c r="H36" i="4"/>
  <c r="K36" i="4"/>
  <c r="L36" i="4"/>
  <c r="O36" i="4"/>
  <c r="P36" i="4"/>
  <c r="D35" i="4"/>
  <c r="G35" i="4"/>
  <c r="H35" i="4"/>
  <c r="K35" i="4"/>
  <c r="L35" i="4"/>
  <c r="O35" i="4"/>
  <c r="P35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V29" i="6"/>
  <c r="V21" i="6"/>
  <c r="V23" i="6"/>
  <c r="V25" i="6"/>
  <c r="V26" i="6"/>
  <c r="V27" i="6"/>
  <c r="V28" i="6"/>
  <c r="V30" i="6"/>
  <c r="V31" i="6"/>
  <c r="V32" i="6"/>
  <c r="V35" i="6"/>
  <c r="V36" i="6"/>
  <c r="U22" i="6"/>
  <c r="U23" i="6"/>
  <c r="U24" i="6"/>
  <c r="U25" i="6"/>
  <c r="U26" i="6"/>
  <c r="U27" i="6"/>
  <c r="U28" i="6"/>
  <c r="U29" i="6"/>
  <c r="U30" i="6"/>
  <c r="U33" i="6"/>
  <c r="U34" i="6"/>
  <c r="U35" i="6"/>
  <c r="T21" i="6"/>
  <c r="T23" i="6"/>
  <c r="T25" i="6"/>
  <c r="T26" i="6"/>
  <c r="T27" i="6"/>
  <c r="T28" i="6"/>
  <c r="T29" i="6"/>
  <c r="T30" i="6"/>
  <c r="T31" i="6"/>
  <c r="T32" i="6"/>
  <c r="T35" i="6"/>
  <c r="T36" i="6"/>
  <c r="T20" i="6"/>
  <c r="S22" i="6"/>
  <c r="S23" i="6"/>
  <c r="S24" i="6"/>
  <c r="S25" i="6"/>
  <c r="S26" i="6"/>
  <c r="S27" i="6"/>
  <c r="S28" i="6"/>
  <c r="S29" i="6"/>
  <c r="S30" i="6"/>
  <c r="S33" i="6"/>
  <c r="S34" i="6"/>
  <c r="S35" i="6"/>
  <c r="S2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D39" i="6"/>
  <c r="F39" i="6"/>
  <c r="G39" i="6"/>
  <c r="H39" i="6"/>
  <c r="J39" i="6"/>
  <c r="K39" i="6"/>
  <c r="L39" i="6"/>
  <c r="N39" i="6"/>
  <c r="O39" i="6"/>
  <c r="P39" i="6"/>
  <c r="R39" i="6"/>
  <c r="T39" i="6"/>
  <c r="V39" i="6"/>
  <c r="T22" i="4"/>
  <c r="V22" i="4" s="1"/>
  <c r="S22" i="4"/>
  <c r="D41" i="7"/>
  <c r="G41" i="7"/>
  <c r="H41" i="7"/>
  <c r="K41" i="7"/>
  <c r="L41" i="7"/>
  <c r="O41" i="7"/>
  <c r="P41" i="7"/>
  <c r="D40" i="7"/>
  <c r="G40" i="7"/>
  <c r="H40" i="7"/>
  <c r="K40" i="7"/>
  <c r="L40" i="7"/>
  <c r="O40" i="7"/>
  <c r="P40" i="7"/>
  <c r="T40" i="6" l="1"/>
  <c r="S40" i="6"/>
  <c r="N33" i="7" l="1"/>
  <c r="M33" i="7"/>
  <c r="N24" i="4"/>
  <c r="M24" i="4"/>
  <c r="H42" i="7"/>
  <c r="R26" i="7"/>
  <c r="D42" i="7"/>
  <c r="P42" i="7"/>
  <c r="L42" i="7"/>
  <c r="C41" i="7"/>
  <c r="E22" i="4"/>
  <c r="U22" i="4" s="1"/>
  <c r="P41" i="6"/>
  <c r="L41" i="6"/>
  <c r="J41" i="6"/>
  <c r="F41" i="6"/>
  <c r="H41" i="6"/>
  <c r="D41" i="6"/>
  <c r="C40" i="6"/>
  <c r="V20" i="6" l="1"/>
  <c r="V40" i="6" s="1"/>
  <c r="U20" i="6"/>
  <c r="U40" i="6" s="1"/>
  <c r="V41" i="6" l="1"/>
  <c r="R41" i="6"/>
  <c r="O41" i="6"/>
  <c r="O42" i="6" s="1"/>
  <c r="T41" i="6"/>
  <c r="N41" i="6"/>
  <c r="K41" i="6"/>
  <c r="K42" i="6" s="1"/>
  <c r="G41" i="6"/>
  <c r="G42" i="6" s="1"/>
  <c r="C39" i="6"/>
  <c r="C41" i="6" s="1"/>
  <c r="C42" i="6" s="1"/>
  <c r="T18" i="6"/>
  <c r="V18" i="6" s="1"/>
  <c r="S18" i="6"/>
  <c r="Q18" i="6"/>
  <c r="M18" i="6"/>
  <c r="E18" i="6"/>
  <c r="S17" i="6"/>
  <c r="Q17" i="6"/>
  <c r="M17" i="6"/>
  <c r="I17" i="6"/>
  <c r="E17" i="6"/>
  <c r="S16" i="6"/>
  <c r="S39" i="6" s="1"/>
  <c r="Q16" i="6"/>
  <c r="Q39" i="6" s="1"/>
  <c r="M16" i="6"/>
  <c r="I16" i="6"/>
  <c r="I39" i="6" s="1"/>
  <c r="E16" i="6"/>
  <c r="C35" i="4"/>
  <c r="T19" i="4"/>
  <c r="V19" i="4" s="1"/>
  <c r="S19" i="4"/>
  <c r="Q19" i="4"/>
  <c r="M19" i="4"/>
  <c r="E19" i="4"/>
  <c r="S18" i="4"/>
  <c r="Q18" i="4"/>
  <c r="M18" i="4"/>
  <c r="I18" i="4"/>
  <c r="E18" i="4"/>
  <c r="S17" i="4"/>
  <c r="Q17" i="4"/>
  <c r="M17" i="4"/>
  <c r="I17" i="4"/>
  <c r="E17" i="4"/>
  <c r="T16" i="4"/>
  <c r="V16" i="4" s="1"/>
  <c r="S16" i="4"/>
  <c r="R16" i="4"/>
  <c r="Q16" i="4"/>
  <c r="N16" i="4"/>
  <c r="M16" i="4"/>
  <c r="J16" i="4"/>
  <c r="I16" i="4"/>
  <c r="F16" i="4"/>
  <c r="E16" i="4"/>
  <c r="O42" i="7"/>
  <c r="O43" i="7" s="1"/>
  <c r="C40" i="7"/>
  <c r="C30" i="1"/>
  <c r="P17" i="1"/>
  <c r="R17" i="1" s="1"/>
  <c r="N17" i="1"/>
  <c r="M17" i="1"/>
  <c r="E17" i="1"/>
  <c r="M16" i="1"/>
  <c r="I16" i="1"/>
  <c r="E16" i="1"/>
  <c r="O15" i="1"/>
  <c r="M15" i="1"/>
  <c r="I15" i="1"/>
  <c r="E15" i="1"/>
  <c r="P14" i="1"/>
  <c r="R14" i="1" s="1"/>
  <c r="O14" i="1"/>
  <c r="M14" i="1"/>
  <c r="I14" i="1"/>
  <c r="E14" i="1"/>
  <c r="T18" i="7"/>
  <c r="V18" i="7" s="1"/>
  <c r="S18" i="7"/>
  <c r="Q18" i="7"/>
  <c r="M18" i="7"/>
  <c r="E18" i="7"/>
  <c r="S17" i="7"/>
  <c r="Q17" i="7"/>
  <c r="M17" i="7"/>
  <c r="I17" i="7"/>
  <c r="E17" i="7"/>
  <c r="S16" i="7"/>
  <c r="Q16" i="7"/>
  <c r="M16" i="7"/>
  <c r="I16" i="7"/>
  <c r="E16" i="7"/>
  <c r="T15" i="7"/>
  <c r="V15" i="7" s="1"/>
  <c r="S15" i="7"/>
  <c r="R15" i="7"/>
  <c r="Q15" i="7"/>
  <c r="N15" i="7"/>
  <c r="M15" i="7"/>
  <c r="J15" i="7"/>
  <c r="I15" i="7"/>
  <c r="F15" i="7"/>
  <c r="E15" i="7"/>
  <c r="I11" i="1"/>
  <c r="I12" i="1"/>
  <c r="I13" i="1"/>
  <c r="Q11" i="4"/>
  <c r="Q12" i="4"/>
  <c r="Q13" i="4"/>
  <c r="Q14" i="4"/>
  <c r="Q15" i="4"/>
  <c r="M11" i="4"/>
  <c r="M12" i="4"/>
  <c r="I11" i="7"/>
  <c r="I12" i="7"/>
  <c r="I13" i="7"/>
  <c r="M10" i="1"/>
  <c r="M11" i="1"/>
  <c r="M12" i="1"/>
  <c r="M13" i="1"/>
  <c r="G42" i="7"/>
  <c r="G43" i="7" s="1"/>
  <c r="C42" i="7"/>
  <c r="C43" i="7" s="1"/>
  <c r="M13" i="6"/>
  <c r="M39" i="6" s="1"/>
  <c r="M14" i="6"/>
  <c r="M13" i="4"/>
  <c r="M14" i="4"/>
  <c r="M15" i="4"/>
  <c r="I11" i="4"/>
  <c r="I12" i="4"/>
  <c r="I13" i="4"/>
  <c r="Q28" i="7"/>
  <c r="Q30" i="7"/>
  <c r="Q31" i="7"/>
  <c r="Q32" i="7"/>
  <c r="Q33" i="7"/>
  <c r="Q34" i="7"/>
  <c r="Q36" i="7"/>
  <c r="Q27" i="7"/>
  <c r="Q41" i="7" s="1"/>
  <c r="K42" i="7"/>
  <c r="K43" i="7" s="1"/>
  <c r="Q11" i="7"/>
  <c r="Q12" i="7"/>
  <c r="Q13" i="7"/>
  <c r="Q14" i="7"/>
  <c r="M11" i="7"/>
  <c r="M12" i="7"/>
  <c r="M13" i="7"/>
  <c r="O7" i="1"/>
  <c r="O8" i="1"/>
  <c r="O9" i="1"/>
  <c r="O10" i="1"/>
  <c r="O11" i="1"/>
  <c r="Q11" i="1" s="1"/>
  <c r="O12" i="1"/>
  <c r="T21" i="7"/>
  <c r="F21" i="7"/>
  <c r="J21" i="7"/>
  <c r="N21" i="7"/>
  <c r="R21" i="7"/>
  <c r="T22" i="7"/>
  <c r="V22" i="7" s="1"/>
  <c r="T23" i="7"/>
  <c r="F23" i="7"/>
  <c r="J23" i="7"/>
  <c r="N23" i="7"/>
  <c r="R23" i="7"/>
  <c r="T24" i="7"/>
  <c r="J24" i="7"/>
  <c r="N24" i="7"/>
  <c r="R24" i="7"/>
  <c r="T25" i="7"/>
  <c r="J25" i="7"/>
  <c r="N25" i="7"/>
  <c r="R25" i="7"/>
  <c r="T26" i="7"/>
  <c r="T27" i="7"/>
  <c r="N27" i="7"/>
  <c r="R27" i="7"/>
  <c r="T28" i="7"/>
  <c r="N28" i="7"/>
  <c r="R28" i="7"/>
  <c r="T29" i="7"/>
  <c r="N29" i="7"/>
  <c r="T30" i="7"/>
  <c r="N30" i="7"/>
  <c r="R30" i="7"/>
  <c r="T31" i="7"/>
  <c r="R31" i="7"/>
  <c r="T32" i="7"/>
  <c r="V32" i="7" s="1"/>
  <c r="T33" i="7"/>
  <c r="J33" i="7"/>
  <c r="R33" i="7"/>
  <c r="T34" i="7"/>
  <c r="V34" i="7" s="1"/>
  <c r="T35" i="7"/>
  <c r="V35" i="7" s="1"/>
  <c r="T36" i="7"/>
  <c r="R36" i="7"/>
  <c r="T37" i="7"/>
  <c r="R37" i="7"/>
  <c r="T38" i="7"/>
  <c r="V38" i="7" s="1"/>
  <c r="T39" i="7"/>
  <c r="V39" i="7" s="1"/>
  <c r="S21" i="7"/>
  <c r="U21" i="7" s="1"/>
  <c r="S22" i="7"/>
  <c r="E22" i="7"/>
  <c r="I22" i="7"/>
  <c r="M22" i="7"/>
  <c r="S23" i="7"/>
  <c r="E23" i="7"/>
  <c r="I23" i="7"/>
  <c r="M23" i="7"/>
  <c r="S24" i="7"/>
  <c r="I24" i="7"/>
  <c r="M24" i="7"/>
  <c r="S25" i="7"/>
  <c r="I25" i="7"/>
  <c r="M25" i="7"/>
  <c r="S26" i="7"/>
  <c r="I26" i="7"/>
  <c r="M26" i="7"/>
  <c r="S27" i="7"/>
  <c r="M27" i="7"/>
  <c r="S28" i="7"/>
  <c r="M28" i="7"/>
  <c r="S29" i="7"/>
  <c r="M29" i="7"/>
  <c r="S30" i="7"/>
  <c r="M30" i="7"/>
  <c r="S31" i="7"/>
  <c r="S32" i="7"/>
  <c r="E32" i="7"/>
  <c r="I32" i="7"/>
  <c r="M32" i="7"/>
  <c r="S33" i="7"/>
  <c r="U33" i="7" s="1"/>
  <c r="S34" i="7"/>
  <c r="M34" i="7"/>
  <c r="S35" i="7"/>
  <c r="S36" i="7"/>
  <c r="S37" i="7"/>
  <c r="U37" i="7" s="1"/>
  <c r="S38" i="7"/>
  <c r="U38" i="7" s="1"/>
  <c r="S39" i="7"/>
  <c r="U39" i="7" s="1"/>
  <c r="E39" i="7"/>
  <c r="R22" i="7"/>
  <c r="R32" i="7"/>
  <c r="R34" i="7"/>
  <c r="R35" i="7"/>
  <c r="R38" i="7"/>
  <c r="R39" i="7"/>
  <c r="N22" i="7"/>
  <c r="N26" i="7"/>
  <c r="N31" i="7"/>
  <c r="N32" i="7"/>
  <c r="N34" i="7"/>
  <c r="N35" i="7"/>
  <c r="N36" i="7"/>
  <c r="N37" i="7"/>
  <c r="N38" i="7"/>
  <c r="N39" i="7"/>
  <c r="M21" i="7"/>
  <c r="M31" i="7"/>
  <c r="M35" i="7"/>
  <c r="M36" i="7"/>
  <c r="M37" i="7"/>
  <c r="M38" i="7"/>
  <c r="M39" i="7"/>
  <c r="J22" i="7"/>
  <c r="J26" i="7"/>
  <c r="J27" i="7"/>
  <c r="J28" i="7"/>
  <c r="J29" i="7"/>
  <c r="J30" i="7"/>
  <c r="J31" i="7"/>
  <c r="J32" i="7"/>
  <c r="J34" i="7"/>
  <c r="J35" i="7"/>
  <c r="J36" i="7"/>
  <c r="J37" i="7"/>
  <c r="J38" i="7"/>
  <c r="J39" i="7"/>
  <c r="I21" i="7"/>
  <c r="I27" i="7"/>
  <c r="I28" i="7"/>
  <c r="I29" i="7"/>
  <c r="I30" i="7"/>
  <c r="I31" i="7"/>
  <c r="I33" i="7"/>
  <c r="I34" i="7"/>
  <c r="I35" i="7"/>
  <c r="I36" i="7"/>
  <c r="I37" i="7"/>
  <c r="I38" i="7"/>
  <c r="I39" i="7"/>
  <c r="F22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E21" i="7"/>
  <c r="E24" i="7"/>
  <c r="E25" i="7"/>
  <c r="E26" i="7"/>
  <c r="E27" i="7"/>
  <c r="E28" i="7"/>
  <c r="U28" i="7" s="1"/>
  <c r="E29" i="7"/>
  <c r="E30" i="7"/>
  <c r="E31" i="7"/>
  <c r="E33" i="7"/>
  <c r="E34" i="7"/>
  <c r="E36" i="7"/>
  <c r="E37" i="7"/>
  <c r="E38" i="7"/>
  <c r="R14" i="7"/>
  <c r="N14" i="7"/>
  <c r="M14" i="7"/>
  <c r="J14" i="7"/>
  <c r="F14" i="7"/>
  <c r="E7" i="7"/>
  <c r="F7" i="7"/>
  <c r="I7" i="7"/>
  <c r="J7" i="7"/>
  <c r="M7" i="7"/>
  <c r="N7" i="7"/>
  <c r="Q7" i="7"/>
  <c r="R7" i="7"/>
  <c r="S7" i="7"/>
  <c r="T7" i="7"/>
  <c r="E8" i="7"/>
  <c r="F8" i="7"/>
  <c r="I8" i="7"/>
  <c r="J8" i="7"/>
  <c r="M8" i="7"/>
  <c r="N8" i="7"/>
  <c r="Q8" i="7"/>
  <c r="R8" i="7"/>
  <c r="S8" i="7"/>
  <c r="T8" i="7"/>
  <c r="V8" i="7" s="1"/>
  <c r="E9" i="7"/>
  <c r="F9" i="7"/>
  <c r="I9" i="7"/>
  <c r="J9" i="7"/>
  <c r="M9" i="7"/>
  <c r="N9" i="7"/>
  <c r="Q9" i="7"/>
  <c r="R9" i="7"/>
  <c r="S9" i="7"/>
  <c r="T9" i="7"/>
  <c r="V9" i="7" s="1"/>
  <c r="E10" i="7"/>
  <c r="F10" i="7"/>
  <c r="I10" i="7"/>
  <c r="J10" i="7"/>
  <c r="M10" i="7"/>
  <c r="N10" i="7"/>
  <c r="Q10" i="7"/>
  <c r="R10" i="7"/>
  <c r="S10" i="7"/>
  <c r="T10" i="7"/>
  <c r="V10" i="7" s="1"/>
  <c r="E11" i="7"/>
  <c r="F11" i="7"/>
  <c r="J11" i="7"/>
  <c r="N11" i="7"/>
  <c r="R11" i="7"/>
  <c r="S11" i="7"/>
  <c r="U11" i="7" s="1"/>
  <c r="T11" i="7"/>
  <c r="E12" i="7"/>
  <c r="F12" i="7"/>
  <c r="J12" i="7"/>
  <c r="N12" i="7"/>
  <c r="R12" i="7"/>
  <c r="S12" i="7"/>
  <c r="T12" i="7"/>
  <c r="V12" i="7" s="1"/>
  <c r="E13" i="7"/>
  <c r="F13" i="7"/>
  <c r="J13" i="7"/>
  <c r="N13" i="7"/>
  <c r="R13" i="7"/>
  <c r="T13" i="7"/>
  <c r="V13" i="7" s="1"/>
  <c r="E14" i="7"/>
  <c r="I14" i="7"/>
  <c r="S14" i="7"/>
  <c r="T14" i="7"/>
  <c r="V14" i="7" s="1"/>
  <c r="E20" i="7"/>
  <c r="F20" i="7"/>
  <c r="V20" i="7" s="1"/>
  <c r="I20" i="7"/>
  <c r="I41" i="7" s="1"/>
  <c r="J20" i="7"/>
  <c r="M20" i="7"/>
  <c r="N20" i="7"/>
  <c r="R20" i="7"/>
  <c r="R41" i="7" s="1"/>
  <c r="S20" i="7"/>
  <c r="T20" i="7"/>
  <c r="P20" i="1"/>
  <c r="F20" i="1"/>
  <c r="J20" i="1"/>
  <c r="N20" i="1"/>
  <c r="P21" i="1"/>
  <c r="R21" i="1" s="1"/>
  <c r="P22" i="1"/>
  <c r="F22" i="1"/>
  <c r="J22" i="1"/>
  <c r="N22" i="1"/>
  <c r="P23" i="1"/>
  <c r="R23" i="1" s="1"/>
  <c r="P24" i="1"/>
  <c r="R24" i="1" s="1"/>
  <c r="P25" i="1"/>
  <c r="R25" i="1" s="1"/>
  <c r="P26" i="1"/>
  <c r="R26" i="1" s="1"/>
  <c r="P27" i="1"/>
  <c r="F27" i="1"/>
  <c r="J27" i="1"/>
  <c r="N27" i="1"/>
  <c r="P28" i="1"/>
  <c r="R28" i="1" s="1"/>
  <c r="P29" i="1"/>
  <c r="R29" i="1" s="1"/>
  <c r="O20" i="1"/>
  <c r="E20" i="1"/>
  <c r="I20" i="1"/>
  <c r="M20" i="1"/>
  <c r="O21" i="1"/>
  <c r="E21" i="1"/>
  <c r="M21" i="1"/>
  <c r="O22" i="1"/>
  <c r="E22" i="1"/>
  <c r="I22" i="1"/>
  <c r="M22" i="1"/>
  <c r="O23" i="1"/>
  <c r="E23" i="1"/>
  <c r="I23" i="1"/>
  <c r="M23" i="1"/>
  <c r="O24" i="1"/>
  <c r="E24" i="1"/>
  <c r="I24" i="1"/>
  <c r="M24" i="1"/>
  <c r="O25" i="1"/>
  <c r="M25" i="1"/>
  <c r="O26" i="1"/>
  <c r="E26" i="1"/>
  <c r="Q26" i="1" s="1"/>
  <c r="I26" i="1"/>
  <c r="M26" i="1"/>
  <c r="O27" i="1"/>
  <c r="Q27" i="1" s="1"/>
  <c r="O28" i="1"/>
  <c r="Q28" i="1" s="1"/>
  <c r="O29" i="1"/>
  <c r="Q29" i="1" s="1"/>
  <c r="P8" i="1"/>
  <c r="R8" i="1" s="1"/>
  <c r="P9" i="1"/>
  <c r="R9" i="1" s="1"/>
  <c r="P10" i="1"/>
  <c r="R10" i="1" s="1"/>
  <c r="P11" i="1"/>
  <c r="F11" i="1"/>
  <c r="J11" i="1"/>
  <c r="N11" i="1"/>
  <c r="P12" i="1"/>
  <c r="R12" i="1" s="1"/>
  <c r="P13" i="1"/>
  <c r="R13" i="1" s="1"/>
  <c r="E8" i="1"/>
  <c r="I8" i="1"/>
  <c r="M8" i="1"/>
  <c r="E9" i="1"/>
  <c r="I9" i="1"/>
  <c r="M9" i="1"/>
  <c r="E10" i="1"/>
  <c r="I10" i="1"/>
  <c r="E12" i="1"/>
  <c r="E13" i="1"/>
  <c r="T23" i="4"/>
  <c r="T24" i="4"/>
  <c r="T25" i="4"/>
  <c r="T26" i="4"/>
  <c r="T27" i="4"/>
  <c r="T28" i="4"/>
  <c r="V28" i="4" s="1"/>
  <c r="T29" i="4"/>
  <c r="V29" i="4" s="1"/>
  <c r="T30" i="4"/>
  <c r="V30" i="4" s="1"/>
  <c r="T31" i="4"/>
  <c r="V31" i="4" s="1"/>
  <c r="T32" i="4"/>
  <c r="T33" i="4"/>
  <c r="V33" i="4" s="1"/>
  <c r="T34" i="4"/>
  <c r="V34" i="4" s="1"/>
  <c r="S23" i="4"/>
  <c r="U23" i="4" s="1"/>
  <c r="S24" i="4"/>
  <c r="U24" i="4" s="1"/>
  <c r="S25" i="4"/>
  <c r="S26" i="4"/>
  <c r="U26" i="4" s="1"/>
  <c r="S27" i="4"/>
  <c r="S28" i="4"/>
  <c r="S29" i="4"/>
  <c r="S30" i="4"/>
  <c r="U30" i="4" s="1"/>
  <c r="S31" i="4"/>
  <c r="S32" i="4"/>
  <c r="U32" i="4" s="1"/>
  <c r="S33" i="4"/>
  <c r="U33" i="4" s="1"/>
  <c r="S34" i="4"/>
  <c r="U34" i="4" s="1"/>
  <c r="T8" i="4"/>
  <c r="V8" i="4" s="1"/>
  <c r="T9" i="4"/>
  <c r="V9" i="4" s="1"/>
  <c r="T10" i="4"/>
  <c r="V10" i="4" s="1"/>
  <c r="T11" i="4"/>
  <c r="T12" i="4"/>
  <c r="V12" i="4" s="1"/>
  <c r="T13" i="4"/>
  <c r="V13" i="4" s="1"/>
  <c r="T14" i="4"/>
  <c r="V14" i="4" s="1"/>
  <c r="T15" i="4"/>
  <c r="V15" i="4" s="1"/>
  <c r="S8" i="4"/>
  <c r="S9" i="4"/>
  <c r="S10" i="4"/>
  <c r="S11" i="4"/>
  <c r="U11" i="4" s="1"/>
  <c r="S12" i="4"/>
  <c r="S14" i="4"/>
  <c r="S15" i="4"/>
  <c r="N29" i="1"/>
  <c r="M27" i="1"/>
  <c r="M29" i="1"/>
  <c r="N26" i="1"/>
  <c r="N24" i="1"/>
  <c r="N23" i="1"/>
  <c r="N21" i="1"/>
  <c r="N19" i="1"/>
  <c r="M19" i="1"/>
  <c r="N9" i="1"/>
  <c r="N10" i="1"/>
  <c r="N12" i="1"/>
  <c r="N13" i="1"/>
  <c r="N8" i="1"/>
  <c r="N7" i="1"/>
  <c r="M7" i="1"/>
  <c r="F26" i="1"/>
  <c r="J26" i="1"/>
  <c r="F23" i="1"/>
  <c r="J23" i="1"/>
  <c r="J21" i="1"/>
  <c r="P19" i="1"/>
  <c r="O19" i="1"/>
  <c r="E19" i="1"/>
  <c r="I19" i="1"/>
  <c r="F9" i="1"/>
  <c r="J9" i="1"/>
  <c r="F10" i="1"/>
  <c r="J10" i="1"/>
  <c r="F12" i="1"/>
  <c r="J12" i="1"/>
  <c r="F13" i="1"/>
  <c r="J13" i="1"/>
  <c r="E11" i="1"/>
  <c r="F8" i="1"/>
  <c r="J8" i="1"/>
  <c r="P7" i="1"/>
  <c r="P30" i="1" s="1"/>
  <c r="F7" i="1"/>
  <c r="J7" i="1"/>
  <c r="E7" i="1"/>
  <c r="I7" i="1"/>
  <c r="I30" i="1" s="1"/>
  <c r="K32" i="1"/>
  <c r="L32" i="1"/>
  <c r="I27" i="1"/>
  <c r="I29" i="1"/>
  <c r="J19" i="1"/>
  <c r="J24" i="1"/>
  <c r="J29" i="1"/>
  <c r="G32" i="1"/>
  <c r="E27" i="1"/>
  <c r="E29" i="1"/>
  <c r="F19" i="1"/>
  <c r="F21" i="1"/>
  <c r="F24" i="1"/>
  <c r="F29" i="1"/>
  <c r="C31" i="1"/>
  <c r="E15" i="4"/>
  <c r="I15" i="4"/>
  <c r="R15" i="4"/>
  <c r="N15" i="4"/>
  <c r="J15" i="4"/>
  <c r="F15" i="4"/>
  <c r="E14" i="4"/>
  <c r="I14" i="4"/>
  <c r="E13" i="4"/>
  <c r="E28" i="4"/>
  <c r="I28" i="4"/>
  <c r="M28" i="4"/>
  <c r="R28" i="4"/>
  <c r="N28" i="4"/>
  <c r="J28" i="4"/>
  <c r="F28" i="4"/>
  <c r="F23" i="4"/>
  <c r="J23" i="4"/>
  <c r="N23" i="4"/>
  <c r="R23" i="4"/>
  <c r="E23" i="4"/>
  <c r="I23" i="4"/>
  <c r="M23" i="4"/>
  <c r="Q8" i="4"/>
  <c r="S7" i="4"/>
  <c r="S35" i="4" s="1"/>
  <c r="E7" i="4"/>
  <c r="I7" i="4"/>
  <c r="M7" i="4"/>
  <c r="Q7" i="4"/>
  <c r="Q35" i="4" s="1"/>
  <c r="E8" i="4"/>
  <c r="I8" i="4"/>
  <c r="M8" i="4"/>
  <c r="E9" i="4"/>
  <c r="I9" i="4"/>
  <c r="M9" i="4"/>
  <c r="Q9" i="4"/>
  <c r="E10" i="4"/>
  <c r="I10" i="4"/>
  <c r="M10" i="4"/>
  <c r="Q10" i="4"/>
  <c r="E12" i="4"/>
  <c r="S21" i="4"/>
  <c r="E21" i="4"/>
  <c r="I21" i="4"/>
  <c r="M21" i="4"/>
  <c r="Q21" i="4"/>
  <c r="Q36" i="4" s="1"/>
  <c r="M25" i="4"/>
  <c r="E25" i="4"/>
  <c r="I25" i="4"/>
  <c r="M26" i="4"/>
  <c r="E26" i="4"/>
  <c r="I26" i="4"/>
  <c r="M27" i="4"/>
  <c r="E27" i="4"/>
  <c r="I27" i="4"/>
  <c r="E29" i="4"/>
  <c r="I29" i="4"/>
  <c r="M29" i="4"/>
  <c r="E31" i="4"/>
  <c r="I31" i="4"/>
  <c r="M31" i="4"/>
  <c r="T7" i="4"/>
  <c r="F11" i="4"/>
  <c r="J11" i="4"/>
  <c r="N11" i="4"/>
  <c r="R11" i="4"/>
  <c r="T21" i="4"/>
  <c r="J21" i="4"/>
  <c r="F21" i="4"/>
  <c r="N21" i="4"/>
  <c r="R21" i="4"/>
  <c r="J24" i="4"/>
  <c r="F24" i="4"/>
  <c r="N25" i="4"/>
  <c r="R25" i="4"/>
  <c r="F25" i="4"/>
  <c r="J25" i="4"/>
  <c r="N26" i="4"/>
  <c r="R26" i="4"/>
  <c r="F26" i="4"/>
  <c r="J26" i="4"/>
  <c r="N27" i="4"/>
  <c r="R27" i="4"/>
  <c r="F27" i="4"/>
  <c r="J27" i="4"/>
  <c r="F31" i="4"/>
  <c r="J31" i="4"/>
  <c r="N31" i="4"/>
  <c r="R31" i="4"/>
  <c r="F32" i="4"/>
  <c r="J32" i="4"/>
  <c r="N32" i="4"/>
  <c r="R32" i="4"/>
  <c r="R7" i="4"/>
  <c r="R8" i="4"/>
  <c r="R9" i="4"/>
  <c r="R10" i="4"/>
  <c r="R12" i="4"/>
  <c r="R13" i="4"/>
  <c r="R29" i="4"/>
  <c r="R34" i="4"/>
  <c r="M32" i="4"/>
  <c r="M34" i="4"/>
  <c r="N7" i="4"/>
  <c r="N8" i="4"/>
  <c r="N9" i="4"/>
  <c r="N10" i="4"/>
  <c r="N12" i="4"/>
  <c r="N13" i="4"/>
  <c r="N29" i="4"/>
  <c r="N34" i="4"/>
  <c r="I24" i="4"/>
  <c r="I32" i="4"/>
  <c r="I34" i="4"/>
  <c r="J7" i="4"/>
  <c r="J8" i="4"/>
  <c r="J9" i="4"/>
  <c r="J10" i="4"/>
  <c r="J12" i="4"/>
  <c r="J13" i="4"/>
  <c r="J29" i="4"/>
  <c r="J34" i="4"/>
  <c r="H37" i="4"/>
  <c r="E11" i="4"/>
  <c r="E24" i="4"/>
  <c r="E32" i="4"/>
  <c r="E34" i="4"/>
  <c r="F7" i="4"/>
  <c r="F8" i="4"/>
  <c r="F9" i="4"/>
  <c r="F10" i="4"/>
  <c r="F12" i="4"/>
  <c r="F13" i="4"/>
  <c r="F29" i="4"/>
  <c r="F34" i="4"/>
  <c r="C36" i="4"/>
  <c r="D37" i="4"/>
  <c r="R19" i="1"/>
  <c r="U23" i="7"/>
  <c r="V26" i="4" l="1"/>
  <c r="C37" i="4"/>
  <c r="F31" i="1"/>
  <c r="U25" i="4"/>
  <c r="F40" i="7"/>
  <c r="E39" i="6"/>
  <c r="E41" i="6" s="1"/>
  <c r="E42" i="6" s="1"/>
  <c r="R36" i="4"/>
  <c r="T36" i="4"/>
  <c r="E36" i="4"/>
  <c r="I35" i="4"/>
  <c r="J30" i="1"/>
  <c r="J32" i="1" s="1"/>
  <c r="N30" i="1"/>
  <c r="U28" i="4"/>
  <c r="V32" i="4"/>
  <c r="V24" i="4"/>
  <c r="Q10" i="1"/>
  <c r="T41" i="7"/>
  <c r="M41" i="7"/>
  <c r="E41" i="7"/>
  <c r="V11" i="7"/>
  <c r="S40" i="7"/>
  <c r="M40" i="7"/>
  <c r="M42" i="7" s="1"/>
  <c r="E40" i="7"/>
  <c r="E42" i="7" s="1"/>
  <c r="U36" i="7"/>
  <c r="F36" i="4"/>
  <c r="M36" i="4"/>
  <c r="M31" i="1"/>
  <c r="Q40" i="7"/>
  <c r="I40" i="7"/>
  <c r="F35" i="4"/>
  <c r="N35" i="4"/>
  <c r="J36" i="4"/>
  <c r="I36" i="4"/>
  <c r="M35" i="4"/>
  <c r="C32" i="1"/>
  <c r="E30" i="1"/>
  <c r="E31" i="1"/>
  <c r="M30" i="1"/>
  <c r="N31" i="1"/>
  <c r="U29" i="4"/>
  <c r="V25" i="4"/>
  <c r="Q8" i="1"/>
  <c r="I31" i="1"/>
  <c r="N41" i="7"/>
  <c r="F41" i="7"/>
  <c r="V7" i="7"/>
  <c r="V40" i="7" s="1"/>
  <c r="T40" i="7"/>
  <c r="N40" i="7"/>
  <c r="J35" i="4"/>
  <c r="R31" i="1"/>
  <c r="R35" i="4"/>
  <c r="N36" i="4"/>
  <c r="V7" i="4"/>
  <c r="V35" i="4" s="1"/>
  <c r="T35" i="4"/>
  <c r="S36" i="4"/>
  <c r="E35" i="4"/>
  <c r="J31" i="1"/>
  <c r="F30" i="1"/>
  <c r="F32" i="1" s="1"/>
  <c r="P31" i="1"/>
  <c r="U31" i="4"/>
  <c r="U27" i="4"/>
  <c r="V27" i="4"/>
  <c r="V23" i="4"/>
  <c r="Q20" i="1"/>
  <c r="S41" i="7"/>
  <c r="J41" i="7"/>
  <c r="U12" i="7"/>
  <c r="R40" i="7"/>
  <c r="J40" i="7"/>
  <c r="J42" i="7" s="1"/>
  <c r="O30" i="1"/>
  <c r="O31" i="1"/>
  <c r="Q22" i="1"/>
  <c r="R42" i="7"/>
  <c r="V37" i="7"/>
  <c r="N42" i="7"/>
  <c r="S42" i="7"/>
  <c r="V26" i="7"/>
  <c r="T42" i="7"/>
  <c r="V21" i="4"/>
  <c r="K37" i="4"/>
  <c r="U9" i="4"/>
  <c r="S41" i="6"/>
  <c r="S42" i="6" s="1"/>
  <c r="P32" i="1"/>
  <c r="D32" i="1"/>
  <c r="C33" i="1" s="1"/>
  <c r="Q25" i="1"/>
  <c r="H32" i="1"/>
  <c r="G33" i="1" s="1"/>
  <c r="Q23" i="1"/>
  <c r="U35" i="7"/>
  <c r="V28" i="7"/>
  <c r="V31" i="7"/>
  <c r="U16" i="7"/>
  <c r="U10" i="7"/>
  <c r="U34" i="7"/>
  <c r="V25" i="7"/>
  <c r="V21" i="7"/>
  <c r="U13" i="7"/>
  <c r="U19" i="4"/>
  <c r="U10" i="4"/>
  <c r="Q7" i="1"/>
  <c r="U9" i="7"/>
  <c r="M41" i="6"/>
  <c r="M42" i="6" s="1"/>
  <c r="U24" i="7"/>
  <c r="R11" i="1"/>
  <c r="Q24" i="1"/>
  <c r="N32" i="1"/>
  <c r="R20" i="1"/>
  <c r="V24" i="7"/>
  <c r="V36" i="7"/>
  <c r="Q16" i="1"/>
  <c r="G37" i="4"/>
  <c r="G38" i="4" s="1"/>
  <c r="L37" i="4"/>
  <c r="U7" i="4"/>
  <c r="Q13" i="1"/>
  <c r="U8" i="7"/>
  <c r="U29" i="7"/>
  <c r="U32" i="7"/>
  <c r="U25" i="7"/>
  <c r="U22" i="7"/>
  <c r="V33" i="7"/>
  <c r="Q9" i="1"/>
  <c r="U18" i="4"/>
  <c r="R7" i="1"/>
  <c r="U13" i="4"/>
  <c r="M32" i="1"/>
  <c r="Q21" i="1"/>
  <c r="U20" i="7"/>
  <c r="U27" i="7"/>
  <c r="V27" i="7"/>
  <c r="Q12" i="1"/>
  <c r="U17" i="7"/>
  <c r="U18" i="7"/>
  <c r="K33" i="1"/>
  <c r="U12" i="4"/>
  <c r="U15" i="4"/>
  <c r="U30" i="7"/>
  <c r="U26" i="7"/>
  <c r="V30" i="7"/>
  <c r="U31" i="7"/>
  <c r="V23" i="7"/>
  <c r="I42" i="7"/>
  <c r="Q19" i="1"/>
  <c r="U14" i="4"/>
  <c r="R22" i="1"/>
  <c r="U14" i="7"/>
  <c r="U7" i="7"/>
  <c r="V29" i="7"/>
  <c r="V41" i="7" s="1"/>
  <c r="Q15" i="1"/>
  <c r="Q17" i="1"/>
  <c r="U17" i="4"/>
  <c r="I41" i="6"/>
  <c r="I42" i="6" s="1"/>
  <c r="Q41" i="6"/>
  <c r="Q42" i="6" s="1"/>
  <c r="U16" i="6"/>
  <c r="U17" i="6"/>
  <c r="U18" i="6"/>
  <c r="V11" i="4"/>
  <c r="U21" i="4"/>
  <c r="U8" i="4"/>
  <c r="U16" i="4"/>
  <c r="Q14" i="1"/>
  <c r="U15" i="7"/>
  <c r="P37" i="4"/>
  <c r="O37" i="4"/>
  <c r="C38" i="4"/>
  <c r="U40" i="7" l="1"/>
  <c r="Q30" i="1"/>
  <c r="U41" i="6"/>
  <c r="U42" i="6" s="1"/>
  <c r="U39" i="6"/>
  <c r="I43" i="7"/>
  <c r="R30" i="1"/>
  <c r="V36" i="4"/>
  <c r="V37" i="4" s="1"/>
  <c r="U35" i="4"/>
  <c r="U41" i="7"/>
  <c r="U36" i="4"/>
  <c r="O32" i="1"/>
  <c r="O33" i="1" s="1"/>
  <c r="F42" i="7"/>
  <c r="E43" i="7" s="1"/>
  <c r="Q31" i="1"/>
  <c r="K38" i="4"/>
  <c r="M43" i="7"/>
  <c r="V42" i="7"/>
  <c r="S43" i="7"/>
  <c r="F37" i="4"/>
  <c r="M37" i="4"/>
  <c r="R37" i="4"/>
  <c r="I37" i="4"/>
  <c r="S37" i="4"/>
  <c r="T37" i="4"/>
  <c r="Q37" i="4"/>
  <c r="E37" i="4"/>
  <c r="E32" i="1"/>
  <c r="E33" i="1" s="1"/>
  <c r="I32" i="1"/>
  <c r="I33" i="1" s="1"/>
  <c r="N37" i="4"/>
  <c r="M33" i="1"/>
  <c r="Q42" i="7"/>
  <c r="Q43" i="7" s="1"/>
  <c r="R32" i="1"/>
  <c r="J37" i="4"/>
  <c r="O38" i="4"/>
  <c r="Q32" i="1" l="1"/>
  <c r="Q38" i="4"/>
  <c r="U42" i="7"/>
  <c r="U43" i="7" s="1"/>
  <c r="I38" i="4"/>
  <c r="E38" i="4"/>
  <c r="M38" i="4"/>
  <c r="S38" i="4"/>
  <c r="U37" i="4"/>
  <c r="U38" i="4" s="1"/>
  <c r="Q33" i="1"/>
</calcChain>
</file>

<file path=xl/sharedStrings.xml><?xml version="1.0" encoding="utf-8"?>
<sst xmlns="http://schemas.openxmlformats.org/spreadsheetml/2006/main" count="446" uniqueCount="79">
  <si>
    <t>ПРЕДМЕТИ</t>
  </si>
  <si>
    <t>ПРВИ РАЗРЕД</t>
  </si>
  <si>
    <t>ДРУГИ РАЗРЕД</t>
  </si>
  <si>
    <t>ТРЕЋИ РАЗРЕД</t>
  </si>
  <si>
    <t>ЧЕТВРТИ РАЗРЕД</t>
  </si>
  <si>
    <t>УКУПНО</t>
  </si>
  <si>
    <t>НЕД.</t>
  </si>
  <si>
    <t>ГОД.</t>
  </si>
  <si>
    <t>А: ОПШТЕОБРАЗОВНИ ПРЕДМЕТИ</t>
  </si>
  <si>
    <t>T</t>
  </si>
  <si>
    <t>В</t>
  </si>
  <si>
    <t>Српски језик</t>
  </si>
  <si>
    <t>Страни језик</t>
  </si>
  <si>
    <t>Историја</t>
  </si>
  <si>
    <t>Физичко васпитање</t>
  </si>
  <si>
    <t>Математика</t>
  </si>
  <si>
    <t>Б: СТРУЧНИ ПРЕДМЕТИ</t>
  </si>
  <si>
    <t>А: УКУПНО ОПШТЕОБРАЗОВНИ ПРЕДМЕТИ</t>
  </si>
  <si>
    <t>Б: УКУПНО СТРУЧНИ ПРЕДМЕТИ</t>
  </si>
  <si>
    <t>УКУПНО А+Б</t>
  </si>
  <si>
    <t>Информатика</t>
  </si>
  <si>
    <t>Струка: ГЕОДЕЗИЈА И ГРАЂЕВИНАРСТВО</t>
  </si>
  <si>
    <t>Физика</t>
  </si>
  <si>
    <t>Познавање материјала</t>
  </si>
  <si>
    <t>Грађевинске конструкције</t>
  </si>
  <si>
    <t>Организација грађења</t>
  </si>
  <si>
    <t>Практична настава</t>
  </si>
  <si>
    <t>Занимање: ГЕОДЕТСКИ ТЕХНИЧАР</t>
  </si>
  <si>
    <t>Геодезија</t>
  </si>
  <si>
    <t>Геодетски планови</t>
  </si>
  <si>
    <t>Фотограметрија</t>
  </si>
  <si>
    <t>Цртање и планови</t>
  </si>
  <si>
    <t>Технологија занимања</t>
  </si>
  <si>
    <t>Примјена рачунара</t>
  </si>
  <si>
    <t xml:space="preserve">Изборни предмет </t>
  </si>
  <si>
    <t>Хемија</t>
  </si>
  <si>
    <t>Екологија и заштита животне средине</t>
  </si>
  <si>
    <t>Географија</t>
  </si>
  <si>
    <t>Занимање: АРХИТЕКТОНСКИ ТЕХНИЧАР</t>
  </si>
  <si>
    <t>Нацртна геометрија</t>
  </si>
  <si>
    <t>Техничко цртање</t>
  </si>
  <si>
    <t>Грађевински материјали</t>
  </si>
  <si>
    <t>Историја архитектуре</t>
  </si>
  <si>
    <t>Механика тла и фундирање</t>
  </si>
  <si>
    <t>Физика зграде и инсталације</t>
  </si>
  <si>
    <t>Бетон и армирани бетон</t>
  </si>
  <si>
    <t>Челичне и дрвне конструкције</t>
  </si>
  <si>
    <t>Мостови</t>
  </si>
  <si>
    <t>Увод у грађевинарство</t>
  </si>
  <si>
    <t>Математика **</t>
  </si>
  <si>
    <t xml:space="preserve">Техничко цртање </t>
  </si>
  <si>
    <t>Статика и отпорност материјала</t>
  </si>
  <si>
    <t>Остали облици наставе ***</t>
  </si>
  <si>
    <t xml:space="preserve"> </t>
  </si>
  <si>
    <t>Грађевинске конструкције **</t>
  </si>
  <si>
    <t>Пројектовање у високоградњи **</t>
  </si>
  <si>
    <t>Слободноручно цртање</t>
  </si>
  <si>
    <t>Остали облици наставе***</t>
  </si>
  <si>
    <t>Примјењена геодезија **</t>
  </si>
  <si>
    <t>Катастар земљишта и аграрне операције **</t>
  </si>
  <si>
    <t>Бетон и армирани бетон **</t>
  </si>
  <si>
    <t xml:space="preserve">Организација грађења ** </t>
  </si>
  <si>
    <t>Саобраћајнице **</t>
  </si>
  <si>
    <t>Занимање: ГРАЂЕВИНСКИ ТЕХНИЧАР</t>
  </si>
  <si>
    <t xml:space="preserve">Демократија и људска права </t>
  </si>
  <si>
    <t>Демократија и људска права</t>
  </si>
  <si>
    <t>Вјеронаука*</t>
  </si>
  <si>
    <t>Култура религија*</t>
  </si>
  <si>
    <t>Етика*</t>
  </si>
  <si>
    <t>* Ученик бира између Вјеронауке и Културе религија у првом разреду. Ако је одабрао Вјеронауку изучава је три године. Ако није одабрао Вјеронауку онда у првом и другом разреду изучава Културу религија а у трећем Етику.</t>
  </si>
  <si>
    <t>* Ученик бира између Вјеронауке и Културе религија у првом разреду. Ако је одабрао Вјеронауку изучава је четири године. Ако није одабрао Вјеронауку онда у првом и другом разреду изучава Културу религија а у трећем и четвртом Етику.</t>
  </si>
  <si>
    <t>Занимање: ЗИДАР, АРМИРАЧ - БЕТОНИРАЦ, ТЕСАР, КАМЕНОРЕЗАЦ - КЕРАМИЧАР, ФАСАДЕР, МОНТЕР СУВЕ ГРАДЊЕ-МОЛЕР, ИЗВРШИЛАЦ РАДОВА НА САОБРАЋАЈНИЦАМА</t>
  </si>
  <si>
    <t>Пројектна настава****</t>
  </si>
  <si>
    <t>** Ознака предмета који се изучава као изборни у IV разреду у складу са Законом.</t>
  </si>
  <si>
    <t>*** До два часа седмично у складу са Законом.</t>
  </si>
  <si>
    <t>**** Планиранa Годишњим програмом рада школе у складу са Законом.</t>
  </si>
  <si>
    <t>Основи хидротехнике</t>
  </si>
  <si>
    <t>Основи предузетништва</t>
  </si>
  <si>
    <t>Основи грађевинарства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</si>
</sst>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" fontId="3" fillId="0" borderId="1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left"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/>
      <protection locked="0"/>
    </xf>
    <xf numFmtId="1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1" fontId="3" fillId="0" borderId="17" xfId="0" applyNumberFormat="1" applyFont="1" applyBorder="1" applyAlignment="1" applyProtection="1">
      <alignment horizontal="center" vertical="center"/>
      <protection locked="0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wrapText="1"/>
    </xf>
    <xf numFmtId="0" fontId="3" fillId="0" borderId="17" xfId="0" applyFont="1" applyBorder="1" applyProtection="1"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1" fontId="3" fillId="0" borderId="20" xfId="0" applyNumberFormat="1" applyFont="1" applyFill="1" applyBorder="1" applyAlignment="1" applyProtection="1">
      <alignment horizontal="center" vertical="center"/>
      <protection locked="0"/>
    </xf>
    <xf numFmtId="1" fontId="3" fillId="0" borderId="2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 applyProtection="1">
      <alignment horizontal="center" vertical="center"/>
      <protection locked="0"/>
    </xf>
    <xf numFmtId="1" fontId="3" fillId="0" borderId="32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1" fontId="3" fillId="0" borderId="34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1" fontId="3" fillId="0" borderId="23" xfId="0" applyNumberFormat="1" applyFont="1" applyFill="1" applyBorder="1" applyAlignment="1" applyProtection="1">
      <alignment horizontal="center" vertical="center"/>
      <protection locked="0"/>
    </xf>
    <xf numFmtId="1" fontId="3" fillId="0" borderId="17" xfId="0" applyNumberFormat="1" applyFont="1" applyFill="1" applyBorder="1" applyAlignment="1" applyProtection="1">
      <alignment horizontal="center" vertical="center"/>
      <protection locked="0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 applyProtection="1">
      <alignment horizontal="center" vertical="center"/>
      <protection locked="0"/>
    </xf>
    <xf numFmtId="1" fontId="3" fillId="0" borderId="25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 applyProtection="1">
      <alignment horizontal="left" wrapText="1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Fill="1" applyBorder="1" applyProtection="1">
      <protection locked="0"/>
    </xf>
    <xf numFmtId="0" fontId="3" fillId="0" borderId="23" xfId="0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/>
    <xf numFmtId="1" fontId="3" fillId="0" borderId="35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2" fillId="0" borderId="33" xfId="0" applyFont="1" applyFill="1" applyBorder="1" applyAlignment="1">
      <alignment horizontal="center" vertical="center" wrapText="1"/>
    </xf>
    <xf numFmtId="1" fontId="3" fillId="0" borderId="3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5" fillId="0" borderId="17" xfId="0" applyFont="1" applyBorder="1"/>
    <xf numFmtId="0" fontId="3" fillId="0" borderId="17" xfId="0" applyFont="1" applyBorder="1"/>
    <xf numFmtId="0" fontId="3" fillId="2" borderId="17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5" fillId="0" borderId="27" xfId="0" applyFont="1" applyBorder="1"/>
    <xf numFmtId="0" fontId="3" fillId="0" borderId="2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9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2" borderId="18" xfId="0" applyFont="1" applyFill="1" applyBorder="1"/>
    <xf numFmtId="0" fontId="5" fillId="0" borderId="25" xfId="0" applyFont="1" applyBorder="1"/>
    <xf numFmtId="0" fontId="5" fillId="0" borderId="32" xfId="0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 wrapText="1"/>
    </xf>
    <xf numFmtId="0" fontId="3" fillId="0" borderId="43" xfId="0" applyFont="1" applyFill="1" applyBorder="1"/>
    <xf numFmtId="0" fontId="3" fillId="0" borderId="43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wrapText="1"/>
    </xf>
    <xf numFmtId="0" fontId="3" fillId="2" borderId="22" xfId="0" applyFont="1" applyFill="1" applyBorder="1"/>
    <xf numFmtId="0" fontId="3" fillId="0" borderId="23" xfId="0" applyFont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0" borderId="23" xfId="0" applyFont="1" applyBorder="1"/>
    <xf numFmtId="0" fontId="3" fillId="0" borderId="22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wrapText="1"/>
    </xf>
    <xf numFmtId="0" fontId="2" fillId="0" borderId="45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26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wrapText="1"/>
    </xf>
    <xf numFmtId="1" fontId="3" fillId="0" borderId="53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0" fontId="6" fillId="0" borderId="22" xfId="0" applyFont="1" applyBorder="1" applyAlignment="1" applyProtection="1">
      <alignment horizontal="left" vertical="center" wrapText="1"/>
      <protection locked="0"/>
    </xf>
    <xf numFmtId="1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76" xfId="0" applyNumberFormat="1" applyFont="1" applyBorder="1" applyAlignment="1">
      <alignment horizontal="center" vertical="center"/>
    </xf>
    <xf numFmtId="1" fontId="3" fillId="0" borderId="75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0" fontId="3" fillId="0" borderId="45" xfId="0" applyFont="1" applyBorder="1" applyAlignment="1" applyProtection="1">
      <alignment horizontal="left" vertical="center" wrapText="1"/>
      <protection locked="0"/>
    </xf>
    <xf numFmtId="1" fontId="3" fillId="0" borderId="35" xfId="0" applyNumberFormat="1" applyFont="1" applyBorder="1" applyAlignment="1" applyProtection="1">
      <alignment horizontal="center" vertical="center"/>
      <protection locked="0"/>
    </xf>
    <xf numFmtId="1" fontId="3" fillId="0" borderId="30" xfId="0" applyNumberFormat="1" applyFont="1" applyBorder="1" applyAlignment="1" applyProtection="1">
      <alignment horizontal="center" vertical="center"/>
      <protection locked="0"/>
    </xf>
    <xf numFmtId="1" fontId="3" fillId="0" borderId="33" xfId="0" applyNumberFormat="1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3" fillId="0" borderId="27" xfId="0" applyFont="1" applyBorder="1"/>
    <xf numFmtId="0" fontId="7" fillId="0" borderId="2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" fontId="7" fillId="0" borderId="17" xfId="0" applyNumberFormat="1" applyFont="1" applyFill="1" applyBorder="1" applyAlignment="1">
      <alignment horizontal="center" vertical="center"/>
    </xf>
    <xf numFmtId="1" fontId="7" fillId="0" borderId="18" xfId="0" applyNumberFormat="1" applyFont="1" applyFill="1" applyBorder="1" applyAlignment="1">
      <alignment horizontal="center" vertical="center"/>
    </xf>
    <xf numFmtId="0" fontId="8" fillId="0" borderId="25" xfId="0" applyFont="1" applyBorder="1"/>
    <xf numFmtId="0" fontId="8" fillId="0" borderId="17" xfId="0" applyFont="1" applyBorder="1"/>
    <xf numFmtId="0" fontId="7" fillId="0" borderId="19" xfId="0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center"/>
      <protection locked="0"/>
    </xf>
    <xf numFmtId="0" fontId="7" fillId="0" borderId="27" xfId="0" applyFont="1" applyFill="1" applyBorder="1" applyAlignment="1" applyProtection="1">
      <alignment horizontal="center"/>
      <protection locked="0"/>
    </xf>
    <xf numFmtId="1" fontId="7" fillId="0" borderId="76" xfId="0" applyNumberFormat="1" applyFont="1" applyFill="1" applyBorder="1" applyAlignment="1">
      <alignment horizontal="center" vertical="center"/>
    </xf>
    <xf numFmtId="1" fontId="7" fillId="0" borderId="75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Protection="1">
      <protection locked="0"/>
    </xf>
    <xf numFmtId="0" fontId="7" fillId="0" borderId="22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Protection="1">
      <protection locked="0"/>
    </xf>
    <xf numFmtId="0" fontId="7" fillId="0" borderId="17" xfId="0" applyFont="1" applyFill="1" applyBorder="1" applyProtection="1">
      <protection locked="0"/>
    </xf>
    <xf numFmtId="0" fontId="7" fillId="0" borderId="25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Protection="1"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7" fillId="0" borderId="25" xfId="0" applyFont="1" applyFill="1" applyBorder="1" applyProtection="1">
      <protection locked="0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80" xfId="0" applyFont="1" applyBorder="1" applyAlignment="1">
      <alignment horizontal="center"/>
    </xf>
    <xf numFmtId="1" fontId="3" fillId="0" borderId="81" xfId="0" applyNumberFormat="1" applyFont="1" applyBorder="1" applyAlignment="1">
      <alignment horizontal="center" wrapText="1"/>
    </xf>
    <xf numFmtId="1" fontId="3" fillId="0" borderId="42" xfId="0" applyNumberFormat="1" applyFont="1" applyBorder="1" applyAlignment="1">
      <alignment horizontal="center" wrapText="1"/>
    </xf>
    <xf numFmtId="0" fontId="3" fillId="0" borderId="81" xfId="0" applyFont="1" applyBorder="1" applyAlignment="1">
      <alignment horizontal="center" wrapText="1"/>
    </xf>
    <xf numFmtId="0" fontId="3" fillId="0" borderId="79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82" xfId="0" applyFont="1" applyBorder="1" applyAlignment="1">
      <alignment horizontal="center"/>
    </xf>
    <xf numFmtId="0" fontId="3" fillId="0" borderId="81" xfId="0" applyFont="1" applyBorder="1" applyAlignment="1">
      <alignment horizont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0" borderId="67" xfId="0" applyFont="1" applyFill="1" applyBorder="1" applyAlignment="1" applyProtection="1">
      <alignment horizontal="left" vertical="center" wrapText="1"/>
      <protection locked="0"/>
    </xf>
    <xf numFmtId="0" fontId="3" fillId="0" borderId="67" xfId="0" applyFont="1" applyFill="1" applyBorder="1" applyAlignment="1" applyProtection="1">
      <alignment horizontal="left" vertical="center" wrapText="1"/>
      <protection locked="0"/>
    </xf>
    <xf numFmtId="0" fontId="2" fillId="0" borderId="58" xfId="0" applyFont="1" applyFill="1" applyBorder="1" applyAlignment="1" applyProtection="1">
      <alignment horizontal="left" vertical="center" wrapText="1"/>
      <protection locked="0"/>
    </xf>
    <xf numFmtId="0" fontId="3" fillId="0" borderId="58" xfId="0" applyFont="1" applyFill="1" applyBorder="1" applyAlignment="1" applyProtection="1">
      <alignment horizontal="left" vertical="center" wrapText="1"/>
      <protection locked="0"/>
    </xf>
    <xf numFmtId="0" fontId="2" fillId="0" borderId="54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60" xfId="0" applyFont="1" applyBorder="1" applyAlignment="1">
      <alignment horizontal="center" wrapText="1"/>
    </xf>
    <xf numFmtId="1" fontId="3" fillId="0" borderId="79" xfId="0" applyNumberFormat="1" applyFont="1" applyBorder="1" applyAlignment="1">
      <alignment horizontal="center" wrapText="1"/>
    </xf>
    <xf numFmtId="0" fontId="3" fillId="0" borderId="79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1" fontId="3" fillId="0" borderId="49" xfId="0" applyNumberFormat="1" applyFont="1" applyBorder="1" applyAlignment="1">
      <alignment horizont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6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left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74" xfId="0" applyFont="1" applyBorder="1" applyAlignment="1">
      <alignment horizontal="center" wrapText="1"/>
    </xf>
    <xf numFmtId="0" fontId="3" fillId="0" borderId="70" xfId="0" applyFont="1" applyBorder="1" applyAlignment="1">
      <alignment horizontal="center" wrapText="1"/>
    </xf>
    <xf numFmtId="0" fontId="3" fillId="0" borderId="72" xfId="0" applyFont="1" applyBorder="1" applyAlignment="1">
      <alignment horizontal="center" wrapText="1"/>
    </xf>
    <xf numFmtId="0" fontId="3" fillId="0" borderId="73" xfId="0" applyFont="1" applyBorder="1" applyAlignment="1">
      <alignment horizontal="center" wrapText="1"/>
    </xf>
    <xf numFmtId="0" fontId="3" fillId="0" borderId="71" xfId="0" applyFont="1" applyBorder="1" applyAlignment="1">
      <alignment horizont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26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2" fillId="0" borderId="67" xfId="0" applyFont="1" applyBorder="1" applyAlignment="1" applyProtection="1">
      <alignment horizontal="left" vertical="center" wrapText="1"/>
      <protection locked="0"/>
    </xf>
    <xf numFmtId="0" fontId="3" fillId="0" borderId="67" xfId="0" applyFont="1" applyBorder="1" applyAlignment="1" applyProtection="1">
      <alignment horizontal="left" vertical="center" wrapText="1"/>
      <protection locked="0"/>
    </xf>
    <xf numFmtId="0" fontId="2" fillId="0" borderId="58" xfId="0" applyFont="1" applyBorder="1" applyAlignment="1" applyProtection="1">
      <alignment horizontal="left" vertical="center" wrapText="1"/>
      <protection locked="0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2" fillId="0" borderId="5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tabSelected="1" zoomScaleNormal="100" workbookViewId="0">
      <selection sqref="A1:G1"/>
    </sheetView>
  </sheetViews>
  <sheetFormatPr defaultColWidth="9.140625" defaultRowHeight="12.75" x14ac:dyDescent="0.2"/>
  <cols>
    <col min="1" max="1" width="3.5703125" style="55" customWidth="1"/>
    <col min="2" max="2" width="38" style="55" customWidth="1"/>
    <col min="3" max="19" width="7" style="55" customWidth="1"/>
    <col min="20" max="20" width="7" style="56" customWidth="1"/>
    <col min="21" max="21" width="7" style="55" customWidth="1"/>
    <col min="22" max="22" width="7" style="56" customWidth="1"/>
    <col min="23" max="24" width="6.140625" style="56" customWidth="1"/>
    <col min="25" max="25" width="26.85546875" style="55" customWidth="1"/>
    <col min="26" max="16384" width="9.140625" style="55"/>
  </cols>
  <sheetData>
    <row r="1" spans="1:24" ht="15" customHeight="1" x14ac:dyDescent="0.2">
      <c r="A1" s="248" t="s">
        <v>21</v>
      </c>
      <c r="B1" s="249"/>
      <c r="C1" s="249"/>
      <c r="D1" s="249"/>
      <c r="E1" s="249"/>
      <c r="F1" s="249"/>
      <c r="G1" s="249"/>
    </row>
    <row r="2" spans="1:24" ht="15" customHeight="1" x14ac:dyDescent="0.2">
      <c r="A2" s="250" t="s">
        <v>63</v>
      </c>
      <c r="B2" s="251"/>
      <c r="C2" s="251"/>
      <c r="D2" s="251"/>
      <c r="E2" s="251"/>
      <c r="F2" s="251"/>
      <c r="G2" s="251"/>
    </row>
    <row r="3" spans="1:24" ht="15" customHeight="1" thickBot="1" x14ac:dyDescent="0.25">
      <c r="A3" s="57"/>
      <c r="B3" s="58"/>
    </row>
    <row r="4" spans="1:24" ht="15" customHeight="1" thickTop="1" x14ac:dyDescent="0.2">
      <c r="A4" s="252" t="s">
        <v>0</v>
      </c>
      <c r="B4" s="253"/>
      <c r="C4" s="256" t="s">
        <v>1</v>
      </c>
      <c r="D4" s="257"/>
      <c r="E4" s="257"/>
      <c r="F4" s="258"/>
      <c r="G4" s="259" t="s">
        <v>2</v>
      </c>
      <c r="H4" s="257"/>
      <c r="I4" s="257"/>
      <c r="J4" s="257"/>
      <c r="K4" s="256" t="s">
        <v>3</v>
      </c>
      <c r="L4" s="257"/>
      <c r="M4" s="257"/>
      <c r="N4" s="258"/>
      <c r="O4" s="259" t="s">
        <v>4</v>
      </c>
      <c r="P4" s="257"/>
      <c r="Q4" s="257"/>
      <c r="R4" s="257"/>
      <c r="S4" s="260" t="s">
        <v>5</v>
      </c>
      <c r="T4" s="261"/>
      <c r="U4" s="261"/>
      <c r="V4" s="262"/>
      <c r="W4" s="59"/>
      <c r="X4" s="59"/>
    </row>
    <row r="5" spans="1:24" ht="15" customHeight="1" x14ac:dyDescent="0.2">
      <c r="A5" s="254"/>
      <c r="B5" s="255"/>
      <c r="C5" s="263" t="s">
        <v>6</v>
      </c>
      <c r="D5" s="264"/>
      <c r="E5" s="265" t="s">
        <v>7</v>
      </c>
      <c r="F5" s="266"/>
      <c r="G5" s="267" t="s">
        <v>6</v>
      </c>
      <c r="H5" s="264"/>
      <c r="I5" s="265" t="s">
        <v>7</v>
      </c>
      <c r="J5" s="267"/>
      <c r="K5" s="263" t="s">
        <v>6</v>
      </c>
      <c r="L5" s="264"/>
      <c r="M5" s="265" t="s">
        <v>7</v>
      </c>
      <c r="N5" s="266"/>
      <c r="O5" s="267" t="s">
        <v>6</v>
      </c>
      <c r="P5" s="264"/>
      <c r="Q5" s="265" t="s">
        <v>7</v>
      </c>
      <c r="R5" s="267"/>
      <c r="S5" s="263" t="s">
        <v>6</v>
      </c>
      <c r="T5" s="264"/>
      <c r="U5" s="265" t="s">
        <v>7</v>
      </c>
      <c r="V5" s="266"/>
      <c r="W5" s="59"/>
      <c r="X5" s="59"/>
    </row>
    <row r="6" spans="1:24" ht="15" customHeight="1" thickBot="1" x14ac:dyDescent="0.25">
      <c r="A6" s="277" t="s">
        <v>8</v>
      </c>
      <c r="B6" s="278"/>
      <c r="C6" s="60" t="s">
        <v>9</v>
      </c>
      <c r="D6" s="61" t="s">
        <v>10</v>
      </c>
      <c r="E6" s="61" t="s">
        <v>9</v>
      </c>
      <c r="F6" s="62" t="s">
        <v>10</v>
      </c>
      <c r="G6" s="63" t="s">
        <v>9</v>
      </c>
      <c r="H6" s="61" t="s">
        <v>10</v>
      </c>
      <c r="I6" s="61" t="s">
        <v>9</v>
      </c>
      <c r="J6" s="62" t="s">
        <v>10</v>
      </c>
      <c r="K6" s="63" t="s">
        <v>9</v>
      </c>
      <c r="L6" s="61" t="s">
        <v>10</v>
      </c>
      <c r="M6" s="61" t="s">
        <v>9</v>
      </c>
      <c r="N6" s="62" t="s">
        <v>10</v>
      </c>
      <c r="O6" s="63" t="s">
        <v>9</v>
      </c>
      <c r="P6" s="61" t="s">
        <v>10</v>
      </c>
      <c r="Q6" s="61" t="s">
        <v>9</v>
      </c>
      <c r="R6" s="62" t="s">
        <v>10</v>
      </c>
      <c r="S6" s="63" t="s">
        <v>9</v>
      </c>
      <c r="T6" s="61" t="s">
        <v>10</v>
      </c>
      <c r="U6" s="61" t="s">
        <v>9</v>
      </c>
      <c r="V6" s="62" t="s">
        <v>10</v>
      </c>
      <c r="W6" s="59"/>
      <c r="X6" s="59"/>
    </row>
    <row r="7" spans="1:24" ht="15" customHeight="1" x14ac:dyDescent="0.2">
      <c r="A7" s="114">
        <v>1</v>
      </c>
      <c r="B7" s="116" t="s">
        <v>11</v>
      </c>
      <c r="C7" s="122">
        <v>3</v>
      </c>
      <c r="D7" s="71"/>
      <c r="E7" s="120">
        <f t="shared" ref="E7:F14" si="0">IF(C7&gt;0,C7*34, " ")</f>
        <v>102</v>
      </c>
      <c r="F7" s="118" t="str">
        <f t="shared" si="0"/>
        <v xml:space="preserve"> </v>
      </c>
      <c r="G7" s="122">
        <v>3</v>
      </c>
      <c r="H7" s="71"/>
      <c r="I7" s="120">
        <f t="shared" ref="I7:J14" si="1">IF(G7&gt;0,G7*34, " ")</f>
        <v>102</v>
      </c>
      <c r="J7" s="118" t="str">
        <f t="shared" si="1"/>
        <v xml:space="preserve"> </v>
      </c>
      <c r="K7" s="122">
        <v>3</v>
      </c>
      <c r="L7" s="71"/>
      <c r="M7" s="120">
        <f t="shared" ref="M7:N14" si="2">IF(K7&gt;0,K7*34, " ")</f>
        <v>102</v>
      </c>
      <c r="N7" s="118" t="str">
        <f t="shared" si="2"/>
        <v xml:space="preserve"> </v>
      </c>
      <c r="O7" s="122">
        <v>3</v>
      </c>
      <c r="P7" s="71"/>
      <c r="Q7" s="120">
        <f>IF(O7&gt;0, O7*32, " ")</f>
        <v>96</v>
      </c>
      <c r="R7" s="118" t="str">
        <f>IF(P7&gt;0,P7*32, " ")</f>
        <v xml:space="preserve"> </v>
      </c>
      <c r="S7" s="121">
        <f t="shared" ref="S7:S14" si="3">IF(C7+G7+K7+O7&gt;0,C7+G7+K7+O7, " ")</f>
        <v>12</v>
      </c>
      <c r="T7" s="120" t="str">
        <f t="shared" ref="T7:T14" si="4">IF(D7+H7+L7+P7&gt;0, D7+H7+L7+P7, " ")</f>
        <v xml:space="preserve"> </v>
      </c>
      <c r="U7" s="120">
        <f t="shared" ref="U7:U14" si="5">IF(S7&lt;&gt;" ", (IF(E7&lt;&gt;" ", E7, 0)+IF(I7&lt;&gt;" ", I7, 0)+IF(M7&lt;&gt;" ", M7, 0)+IF(Q7&lt;&gt;" ", Q7, 0)), " ")</f>
        <v>402</v>
      </c>
      <c r="V7" s="118" t="str">
        <f t="shared" ref="V7:V14" si="6">IF(T7&lt;&gt;" ", (IF(F7&lt;&gt;" ", F7, 0)+IF(J7&lt;&gt;" ", J7, 0)+IF(N7&lt;&gt;" ", N7, 0)+IF(R7&lt;&gt;" ", R7, 0)), " ")</f>
        <v xml:space="preserve"> </v>
      </c>
      <c r="W7" s="78"/>
      <c r="X7" s="78"/>
    </row>
    <row r="8" spans="1:24" ht="15" customHeight="1" x14ac:dyDescent="0.2">
      <c r="A8" s="114">
        <v>2</v>
      </c>
      <c r="B8" s="115" t="s">
        <v>12</v>
      </c>
      <c r="C8" s="123">
        <v>2</v>
      </c>
      <c r="D8" s="82"/>
      <c r="E8" s="83">
        <f t="shared" si="0"/>
        <v>68</v>
      </c>
      <c r="F8" s="84" t="str">
        <f t="shared" si="0"/>
        <v xml:space="preserve"> </v>
      </c>
      <c r="G8" s="123">
        <v>2</v>
      </c>
      <c r="H8" s="82"/>
      <c r="I8" s="83">
        <f t="shared" si="1"/>
        <v>68</v>
      </c>
      <c r="J8" s="84" t="str">
        <f t="shared" si="1"/>
        <v xml:space="preserve"> </v>
      </c>
      <c r="K8" s="123">
        <v>2</v>
      </c>
      <c r="L8" s="82"/>
      <c r="M8" s="83">
        <f t="shared" si="2"/>
        <v>68</v>
      </c>
      <c r="N8" s="84" t="str">
        <f t="shared" si="2"/>
        <v xml:space="preserve"> </v>
      </c>
      <c r="O8" s="123">
        <v>2</v>
      </c>
      <c r="P8" s="82"/>
      <c r="Q8" s="83">
        <f t="shared" ref="Q8:Q14" si="7">IF(O8&gt;0,O8*32, " ")</f>
        <v>64</v>
      </c>
      <c r="R8" s="84" t="str">
        <f>IF(P8&gt;0,P8*34, " ")</f>
        <v xml:space="preserve"> </v>
      </c>
      <c r="S8" s="86">
        <f t="shared" si="3"/>
        <v>8</v>
      </c>
      <c r="T8" s="83" t="str">
        <f t="shared" si="4"/>
        <v xml:space="preserve"> </v>
      </c>
      <c r="U8" s="83">
        <f t="shared" si="5"/>
        <v>268</v>
      </c>
      <c r="V8" s="84" t="str">
        <f t="shared" si="6"/>
        <v xml:space="preserve"> </v>
      </c>
      <c r="W8" s="78"/>
      <c r="X8" s="78"/>
    </row>
    <row r="9" spans="1:24" ht="15" customHeight="1" x14ac:dyDescent="0.2">
      <c r="A9" s="114">
        <v>3</v>
      </c>
      <c r="B9" s="115" t="s">
        <v>14</v>
      </c>
      <c r="C9" s="123">
        <v>2</v>
      </c>
      <c r="D9" s="82"/>
      <c r="E9" s="83">
        <f t="shared" si="0"/>
        <v>68</v>
      </c>
      <c r="F9" s="84" t="str">
        <f t="shared" si="0"/>
        <v xml:space="preserve"> </v>
      </c>
      <c r="G9" s="123">
        <v>2</v>
      </c>
      <c r="H9" s="82"/>
      <c r="I9" s="83">
        <f t="shared" si="1"/>
        <v>68</v>
      </c>
      <c r="J9" s="84" t="str">
        <f t="shared" si="1"/>
        <v xml:space="preserve"> </v>
      </c>
      <c r="K9" s="123">
        <v>2</v>
      </c>
      <c r="L9" s="82"/>
      <c r="M9" s="83">
        <f t="shared" si="2"/>
        <v>68</v>
      </c>
      <c r="N9" s="84" t="str">
        <f t="shared" si="2"/>
        <v xml:space="preserve"> </v>
      </c>
      <c r="O9" s="123">
        <v>2</v>
      </c>
      <c r="P9" s="82"/>
      <c r="Q9" s="83">
        <f t="shared" si="7"/>
        <v>64</v>
      </c>
      <c r="R9" s="84" t="str">
        <f t="shared" ref="R9:R14" si="8">IF(P9&gt;0,P9*32, " ")</f>
        <v xml:space="preserve"> </v>
      </c>
      <c r="S9" s="86">
        <f t="shared" si="3"/>
        <v>8</v>
      </c>
      <c r="T9" s="83" t="str">
        <f t="shared" si="4"/>
        <v xml:space="preserve"> </v>
      </c>
      <c r="U9" s="83">
        <f t="shared" si="5"/>
        <v>268</v>
      </c>
      <c r="V9" s="84" t="str">
        <f t="shared" si="6"/>
        <v xml:space="preserve"> </v>
      </c>
      <c r="W9" s="78"/>
      <c r="X9" s="78"/>
    </row>
    <row r="10" spans="1:24" ht="15" customHeight="1" x14ac:dyDescent="0.2">
      <c r="A10" s="114">
        <v>4</v>
      </c>
      <c r="B10" s="115" t="s">
        <v>49</v>
      </c>
      <c r="C10" s="123">
        <v>4</v>
      </c>
      <c r="D10" s="82"/>
      <c r="E10" s="83">
        <f t="shared" si="0"/>
        <v>136</v>
      </c>
      <c r="F10" s="84" t="str">
        <f t="shared" si="0"/>
        <v xml:space="preserve"> </v>
      </c>
      <c r="G10" s="123">
        <v>4</v>
      </c>
      <c r="H10" s="82"/>
      <c r="I10" s="83">
        <f t="shared" si="1"/>
        <v>136</v>
      </c>
      <c r="J10" s="84" t="str">
        <f t="shared" si="1"/>
        <v xml:space="preserve"> </v>
      </c>
      <c r="K10" s="123">
        <v>3</v>
      </c>
      <c r="L10" s="82"/>
      <c r="M10" s="83">
        <f t="shared" si="2"/>
        <v>102</v>
      </c>
      <c r="N10" s="84" t="str">
        <f t="shared" si="2"/>
        <v xml:space="preserve"> </v>
      </c>
      <c r="O10" s="123">
        <v>3</v>
      </c>
      <c r="P10" s="82"/>
      <c r="Q10" s="83">
        <f t="shared" si="7"/>
        <v>96</v>
      </c>
      <c r="R10" s="84" t="str">
        <f t="shared" si="8"/>
        <v xml:space="preserve"> </v>
      </c>
      <c r="S10" s="86">
        <f t="shared" si="3"/>
        <v>14</v>
      </c>
      <c r="T10" s="83" t="str">
        <f t="shared" si="4"/>
        <v xml:space="preserve"> </v>
      </c>
      <c r="U10" s="83">
        <f t="shared" si="5"/>
        <v>470</v>
      </c>
      <c r="V10" s="84" t="str">
        <f t="shared" si="6"/>
        <v xml:space="preserve"> </v>
      </c>
      <c r="W10" s="78"/>
      <c r="X10" s="78"/>
    </row>
    <row r="11" spans="1:24" ht="15" customHeight="1" x14ac:dyDescent="0.2">
      <c r="A11" s="114">
        <v>5</v>
      </c>
      <c r="B11" s="115" t="s">
        <v>20</v>
      </c>
      <c r="C11" s="123"/>
      <c r="D11" s="82">
        <v>2</v>
      </c>
      <c r="E11" s="83" t="str">
        <f t="shared" si="0"/>
        <v xml:space="preserve"> </v>
      </c>
      <c r="F11" s="84">
        <f t="shared" si="0"/>
        <v>68</v>
      </c>
      <c r="G11" s="123"/>
      <c r="H11" s="82"/>
      <c r="I11" s="83" t="str">
        <f t="shared" si="1"/>
        <v xml:space="preserve"> </v>
      </c>
      <c r="J11" s="84" t="str">
        <f t="shared" si="1"/>
        <v xml:space="preserve"> </v>
      </c>
      <c r="K11" s="123"/>
      <c r="L11" s="82"/>
      <c r="M11" s="83" t="str">
        <f t="shared" si="2"/>
        <v xml:space="preserve"> </v>
      </c>
      <c r="N11" s="84" t="str">
        <f t="shared" si="2"/>
        <v xml:space="preserve"> </v>
      </c>
      <c r="O11" s="123"/>
      <c r="P11" s="82"/>
      <c r="Q11" s="83" t="str">
        <f t="shared" si="7"/>
        <v xml:space="preserve"> </v>
      </c>
      <c r="R11" s="84" t="str">
        <f t="shared" si="8"/>
        <v xml:space="preserve"> </v>
      </c>
      <c r="S11" s="86" t="str">
        <f t="shared" si="3"/>
        <v xml:space="preserve"> </v>
      </c>
      <c r="T11" s="83">
        <f t="shared" si="4"/>
        <v>2</v>
      </c>
      <c r="U11" s="83" t="str">
        <f t="shared" si="5"/>
        <v xml:space="preserve"> </v>
      </c>
      <c r="V11" s="84">
        <f t="shared" si="6"/>
        <v>68</v>
      </c>
      <c r="W11" s="78"/>
      <c r="X11" s="78"/>
    </row>
    <row r="12" spans="1:24" ht="15" customHeight="1" x14ac:dyDescent="0.2">
      <c r="A12" s="114">
        <v>6</v>
      </c>
      <c r="B12" s="115" t="s">
        <v>13</v>
      </c>
      <c r="C12" s="123">
        <v>2</v>
      </c>
      <c r="D12" s="82"/>
      <c r="E12" s="83">
        <f t="shared" si="0"/>
        <v>68</v>
      </c>
      <c r="F12" s="84" t="str">
        <f t="shared" si="0"/>
        <v xml:space="preserve"> </v>
      </c>
      <c r="G12" s="123"/>
      <c r="H12" s="82"/>
      <c r="I12" s="83" t="str">
        <f t="shared" si="1"/>
        <v xml:space="preserve"> </v>
      </c>
      <c r="J12" s="84" t="str">
        <f t="shared" si="1"/>
        <v xml:space="preserve"> </v>
      </c>
      <c r="K12" s="123"/>
      <c r="L12" s="82"/>
      <c r="M12" s="83" t="str">
        <f t="shared" si="2"/>
        <v xml:space="preserve"> </v>
      </c>
      <c r="N12" s="84" t="str">
        <f t="shared" si="2"/>
        <v xml:space="preserve"> </v>
      </c>
      <c r="O12" s="123"/>
      <c r="P12" s="82"/>
      <c r="Q12" s="83" t="str">
        <f t="shared" si="7"/>
        <v xml:space="preserve"> </v>
      </c>
      <c r="R12" s="84" t="str">
        <f t="shared" si="8"/>
        <v xml:space="preserve"> </v>
      </c>
      <c r="S12" s="86">
        <f t="shared" si="3"/>
        <v>2</v>
      </c>
      <c r="T12" s="83" t="str">
        <f t="shared" si="4"/>
        <v xml:space="preserve"> </v>
      </c>
      <c r="U12" s="83">
        <f t="shared" si="5"/>
        <v>68</v>
      </c>
      <c r="V12" s="84" t="str">
        <f t="shared" si="6"/>
        <v xml:space="preserve"> </v>
      </c>
      <c r="W12" s="78"/>
      <c r="X12" s="78"/>
    </row>
    <row r="13" spans="1:24" ht="15" customHeight="1" x14ac:dyDescent="0.2">
      <c r="A13" s="114">
        <v>7</v>
      </c>
      <c r="B13" s="115" t="s">
        <v>64</v>
      </c>
      <c r="C13" s="123"/>
      <c r="D13" s="82"/>
      <c r="E13" s="83" t="str">
        <f t="shared" si="0"/>
        <v xml:space="preserve"> </v>
      </c>
      <c r="F13" s="84" t="str">
        <f t="shared" si="0"/>
        <v xml:space="preserve"> </v>
      </c>
      <c r="G13" s="123"/>
      <c r="H13" s="82"/>
      <c r="I13" s="83" t="str">
        <f t="shared" si="1"/>
        <v xml:space="preserve"> </v>
      </c>
      <c r="J13" s="84" t="str">
        <f t="shared" si="1"/>
        <v xml:space="preserve"> </v>
      </c>
      <c r="K13" s="124">
        <v>2</v>
      </c>
      <c r="L13" s="82"/>
      <c r="M13" s="83">
        <f t="shared" si="2"/>
        <v>68</v>
      </c>
      <c r="N13" s="84" t="str">
        <f t="shared" si="2"/>
        <v xml:space="preserve"> </v>
      </c>
      <c r="O13" s="123"/>
      <c r="P13" s="82"/>
      <c r="Q13" s="83" t="str">
        <f t="shared" si="7"/>
        <v xml:space="preserve"> </v>
      </c>
      <c r="R13" s="84" t="str">
        <f t="shared" si="8"/>
        <v xml:space="preserve"> </v>
      </c>
      <c r="S13" s="124">
        <v>2</v>
      </c>
      <c r="T13" s="83" t="str">
        <f t="shared" si="4"/>
        <v xml:space="preserve"> </v>
      </c>
      <c r="U13" s="83">
        <f t="shared" si="5"/>
        <v>68</v>
      </c>
      <c r="V13" s="84" t="str">
        <f t="shared" si="6"/>
        <v xml:space="preserve"> </v>
      </c>
      <c r="W13" s="78"/>
      <c r="X13" s="78"/>
    </row>
    <row r="14" spans="1:24" ht="15" customHeight="1" x14ac:dyDescent="0.2">
      <c r="A14" s="114">
        <v>8</v>
      </c>
      <c r="B14" s="115" t="s">
        <v>22</v>
      </c>
      <c r="C14" s="123">
        <v>2</v>
      </c>
      <c r="D14" s="82"/>
      <c r="E14" s="83">
        <f>IF(C14&gt;0,C14*34, " ")</f>
        <v>68</v>
      </c>
      <c r="F14" s="84" t="str">
        <f t="shared" si="0"/>
        <v xml:space="preserve"> </v>
      </c>
      <c r="G14" s="123">
        <v>2</v>
      </c>
      <c r="H14" s="82"/>
      <c r="I14" s="83">
        <f>IF(G14&gt;0,G14*34, " ")</f>
        <v>68</v>
      </c>
      <c r="J14" s="84" t="str">
        <f t="shared" si="1"/>
        <v xml:space="preserve"> </v>
      </c>
      <c r="K14" s="123"/>
      <c r="L14" s="82"/>
      <c r="M14" s="83" t="str">
        <f t="shared" si="2"/>
        <v xml:space="preserve"> </v>
      </c>
      <c r="N14" s="84" t="str">
        <f t="shared" si="2"/>
        <v xml:space="preserve"> </v>
      </c>
      <c r="O14" s="123"/>
      <c r="P14" s="82"/>
      <c r="Q14" s="83" t="str">
        <f t="shared" si="7"/>
        <v xml:space="preserve"> </v>
      </c>
      <c r="R14" s="84" t="str">
        <f t="shared" si="8"/>
        <v xml:space="preserve"> </v>
      </c>
      <c r="S14" s="86">
        <f t="shared" si="3"/>
        <v>4</v>
      </c>
      <c r="T14" s="83" t="str">
        <f t="shared" si="4"/>
        <v xml:space="preserve"> </v>
      </c>
      <c r="U14" s="83">
        <f t="shared" si="5"/>
        <v>136</v>
      </c>
      <c r="V14" s="84" t="str">
        <f t="shared" si="6"/>
        <v xml:space="preserve"> </v>
      </c>
      <c r="W14" s="78"/>
      <c r="X14" s="78"/>
    </row>
    <row r="15" spans="1:24" ht="15" customHeight="1" x14ac:dyDescent="0.2">
      <c r="A15" s="114">
        <v>9</v>
      </c>
      <c r="B15" s="115" t="s">
        <v>35</v>
      </c>
      <c r="C15" s="123">
        <v>2</v>
      </c>
      <c r="D15" s="82"/>
      <c r="E15" s="83">
        <f>IF(C15&gt;0,C15*34, " ")</f>
        <v>68</v>
      </c>
      <c r="F15" s="84" t="str">
        <f t="shared" ref="F15" si="9">IF(D15&gt;0,D15*34, " ")</f>
        <v xml:space="preserve"> </v>
      </c>
      <c r="G15" s="123"/>
      <c r="H15" s="82"/>
      <c r="I15" s="83" t="str">
        <f>IF(G15&gt;0,G15*34, " ")</f>
        <v xml:space="preserve"> </v>
      </c>
      <c r="J15" s="84" t="str">
        <f t="shared" ref="J15" si="10">IF(H15&gt;0,H15*34, " ")</f>
        <v xml:space="preserve"> </v>
      </c>
      <c r="K15" s="123"/>
      <c r="L15" s="82"/>
      <c r="M15" s="83" t="str">
        <f t="shared" ref="M15:M18" si="11">IF(K15&gt;0,K15*34, " ")</f>
        <v xml:space="preserve"> </v>
      </c>
      <c r="N15" s="84" t="str">
        <f t="shared" ref="N15" si="12">IF(L15&gt;0,L15*34, " ")</f>
        <v xml:space="preserve"> </v>
      </c>
      <c r="O15" s="123"/>
      <c r="P15" s="82"/>
      <c r="Q15" s="83" t="str">
        <f t="shared" ref="Q15:Q18" si="13">IF(O15&gt;0,O15*32, " ")</f>
        <v xml:space="preserve"> </v>
      </c>
      <c r="R15" s="84" t="str">
        <f t="shared" ref="R15" si="14">IF(P15&gt;0,P15*32, " ")</f>
        <v xml:space="preserve"> </v>
      </c>
      <c r="S15" s="86">
        <f t="shared" ref="S15" si="15">IF(C15+G15+K15+O15&gt;0,C15+G15+K15+O15, " ")</f>
        <v>2</v>
      </c>
      <c r="T15" s="83" t="str">
        <f t="shared" ref="T15" si="16">IF(D15+H15+L15+P15&gt;0, D15+H15+L15+P15, " ")</f>
        <v xml:space="preserve"> </v>
      </c>
      <c r="U15" s="83">
        <f t="shared" ref="U15:U17" si="17">IF(S15&lt;&gt;" ", (IF(E15&lt;&gt;" ", E15, 0)+IF(I15&lt;&gt;" ", I15, 0)+IF(M15&lt;&gt;" ", M15, 0)+IF(Q15&lt;&gt;" ", Q15, 0)), " ")</f>
        <v>68</v>
      </c>
      <c r="V15" s="84" t="str">
        <f t="shared" ref="V15" si="18">IF(T15&lt;&gt;" ", (IF(F15&lt;&gt;" ", F15, 0)+IF(J15&lt;&gt;" ", J15, 0)+IF(N15&lt;&gt;" ", N15, 0)+IF(R15&lt;&gt;" ", R15, 0)), " ")</f>
        <v xml:space="preserve"> </v>
      </c>
      <c r="W15" s="78"/>
      <c r="X15" s="78"/>
    </row>
    <row r="16" spans="1:24" ht="15" customHeight="1" x14ac:dyDescent="0.2">
      <c r="A16" s="114">
        <v>10</v>
      </c>
      <c r="B16" s="35" t="s">
        <v>66</v>
      </c>
      <c r="C16" s="26">
        <v>1</v>
      </c>
      <c r="D16" s="27"/>
      <c r="E16" s="20">
        <f t="shared" ref="E16:E17" si="19">IF(C16&gt;0,C16*34, " ")</f>
        <v>34</v>
      </c>
      <c r="F16" s="21"/>
      <c r="G16" s="27">
        <v>1</v>
      </c>
      <c r="H16" s="27"/>
      <c r="I16" s="20">
        <f t="shared" ref="I16:I17" si="20">IF(G16&gt;0,G16*34, " ")</f>
        <v>34</v>
      </c>
      <c r="J16" s="21"/>
      <c r="K16" s="26">
        <v>1</v>
      </c>
      <c r="L16" s="27"/>
      <c r="M16" s="20">
        <f t="shared" si="11"/>
        <v>34</v>
      </c>
      <c r="N16" s="21"/>
      <c r="O16" s="29">
        <v>1</v>
      </c>
      <c r="P16" s="27"/>
      <c r="Q16" s="20">
        <f t="shared" si="13"/>
        <v>32</v>
      </c>
      <c r="R16" s="21"/>
      <c r="S16" s="49">
        <f t="shared" ref="S16:S17" si="21">C16+G16+K16+O16</f>
        <v>4</v>
      </c>
      <c r="T16" s="46"/>
      <c r="U16" s="46">
        <f t="shared" si="17"/>
        <v>134</v>
      </c>
      <c r="V16" s="53"/>
      <c r="W16" s="78"/>
      <c r="X16" s="78"/>
    </row>
    <row r="17" spans="1:24" ht="15" customHeight="1" x14ac:dyDescent="0.2">
      <c r="A17" s="114">
        <v>11</v>
      </c>
      <c r="B17" s="185" t="s">
        <v>67</v>
      </c>
      <c r="C17" s="26">
        <v>1</v>
      </c>
      <c r="D17" s="27"/>
      <c r="E17" s="20">
        <f t="shared" si="19"/>
        <v>34</v>
      </c>
      <c r="F17" s="21"/>
      <c r="G17" s="27">
        <v>1</v>
      </c>
      <c r="H17" s="27"/>
      <c r="I17" s="20">
        <f t="shared" si="20"/>
        <v>34</v>
      </c>
      <c r="J17" s="21"/>
      <c r="K17" s="26"/>
      <c r="L17" s="27"/>
      <c r="M17" s="20" t="str">
        <f t="shared" si="11"/>
        <v xml:space="preserve"> </v>
      </c>
      <c r="N17" s="21"/>
      <c r="O17" s="29"/>
      <c r="P17" s="27"/>
      <c r="Q17" s="20" t="str">
        <f t="shared" si="13"/>
        <v xml:space="preserve"> </v>
      </c>
      <c r="R17" s="21"/>
      <c r="S17" s="50">
        <f t="shared" si="21"/>
        <v>2</v>
      </c>
      <c r="T17" s="186"/>
      <c r="U17" s="20">
        <f t="shared" si="17"/>
        <v>68</v>
      </c>
      <c r="V17" s="187"/>
      <c r="W17" s="78"/>
      <c r="X17" s="78"/>
    </row>
    <row r="18" spans="1:24" ht="15" customHeight="1" thickBot="1" x14ac:dyDescent="0.25">
      <c r="A18" s="114">
        <v>12</v>
      </c>
      <c r="B18" s="25" t="s">
        <v>68</v>
      </c>
      <c r="C18" s="26"/>
      <c r="D18" s="27"/>
      <c r="E18" s="20" t="str">
        <f>IF(C18&gt;0,C18*34, " ")</f>
        <v xml:space="preserve"> </v>
      </c>
      <c r="F18" s="21"/>
      <c r="G18" s="27"/>
      <c r="H18" s="27"/>
      <c r="I18" s="20"/>
      <c r="J18" s="21"/>
      <c r="K18" s="26">
        <v>1</v>
      </c>
      <c r="L18" s="27"/>
      <c r="M18" s="20">
        <f t="shared" si="11"/>
        <v>34</v>
      </c>
      <c r="N18" s="21"/>
      <c r="O18" s="29">
        <v>1</v>
      </c>
      <c r="P18" s="27"/>
      <c r="Q18" s="20">
        <f t="shared" si="13"/>
        <v>32</v>
      </c>
      <c r="R18" s="21"/>
      <c r="S18" s="51">
        <f>C18+G18+K18+O18</f>
        <v>2</v>
      </c>
      <c r="T18" s="45">
        <f>D18+H18+L18+P18</f>
        <v>0</v>
      </c>
      <c r="U18" s="45">
        <f>IF(S18&lt;&gt;" ", (IF(E18&lt;&gt;" ", E18, 0)+IF(I18&lt;&gt;" ", I18, 0)+IF(M18&lt;&gt;" ", M18, 0)+IF(Q18&lt;&gt;" ", Q18, 0)), " ")</f>
        <v>66</v>
      </c>
      <c r="V18" s="52">
        <f>IF(T18&lt;&gt;" ", (IF(F18&lt;&gt;" ", F18, 0)+IF(J18&lt;&gt;" ", J18, 0)+IF(N18&lt;&gt;" ", N18, 0)+IF(R18&lt;&gt;" ", R18, 0)), " ")</f>
        <v>0</v>
      </c>
      <c r="W18" s="78"/>
      <c r="X18" s="78"/>
    </row>
    <row r="19" spans="1:24" ht="15" customHeight="1" thickBot="1" x14ac:dyDescent="0.25">
      <c r="A19" s="268" t="s">
        <v>16</v>
      </c>
      <c r="B19" s="269"/>
      <c r="C19" s="91" t="s">
        <v>9</v>
      </c>
      <c r="D19" s="92" t="s">
        <v>10</v>
      </c>
      <c r="E19" s="92" t="s">
        <v>9</v>
      </c>
      <c r="F19" s="93" t="s">
        <v>10</v>
      </c>
      <c r="G19" s="94" t="s">
        <v>9</v>
      </c>
      <c r="H19" s="92" t="s">
        <v>10</v>
      </c>
      <c r="I19" s="92" t="s">
        <v>9</v>
      </c>
      <c r="J19" s="93" t="s">
        <v>10</v>
      </c>
      <c r="K19" s="94" t="s">
        <v>9</v>
      </c>
      <c r="L19" s="92" t="s">
        <v>10</v>
      </c>
      <c r="M19" s="92" t="s">
        <v>9</v>
      </c>
      <c r="N19" s="93" t="s">
        <v>10</v>
      </c>
      <c r="O19" s="94" t="s">
        <v>9</v>
      </c>
      <c r="P19" s="92" t="s">
        <v>10</v>
      </c>
      <c r="Q19" s="92" t="s">
        <v>9</v>
      </c>
      <c r="R19" s="93" t="s">
        <v>10</v>
      </c>
      <c r="S19" s="94" t="s">
        <v>9</v>
      </c>
      <c r="T19" s="92" t="s">
        <v>10</v>
      </c>
      <c r="U19" s="92" t="s">
        <v>9</v>
      </c>
      <c r="V19" s="93" t="s">
        <v>10</v>
      </c>
      <c r="W19" s="78"/>
      <c r="X19" s="78"/>
    </row>
    <row r="20" spans="1:24" ht="15" customHeight="1" x14ac:dyDescent="0.2">
      <c r="A20" s="135">
        <v>1</v>
      </c>
      <c r="B20" s="140" t="s">
        <v>39</v>
      </c>
      <c r="C20" s="136">
        <v>1</v>
      </c>
      <c r="D20" s="133">
        <v>1</v>
      </c>
      <c r="E20" s="76">
        <f t="shared" ref="E20:E39" si="22">IF(C20&gt;0,C20*34, " ")</f>
        <v>34</v>
      </c>
      <c r="F20" s="118">
        <f t="shared" ref="F20:F39" si="23">IF(D20&gt;0,D20*34, " ")</f>
        <v>34</v>
      </c>
      <c r="G20" s="136">
        <v>1</v>
      </c>
      <c r="H20" s="133">
        <v>1</v>
      </c>
      <c r="I20" s="76">
        <f t="shared" ref="I20:I39" si="24">IF(G20&gt;0,G20*34, " ")</f>
        <v>34</v>
      </c>
      <c r="J20" s="118">
        <f t="shared" ref="J20:J39" si="25">IF(H20&gt;0,H20*34, " ")</f>
        <v>34</v>
      </c>
      <c r="K20" s="136"/>
      <c r="L20" s="133"/>
      <c r="M20" s="76" t="str">
        <f t="shared" ref="M20:M39" si="26">IF(K20&gt;0,K20*34, " ")</f>
        <v xml:space="preserve"> </v>
      </c>
      <c r="N20" s="118" t="str">
        <f t="shared" ref="N20:N39" si="27">IF(L20&gt;0,L20*34, " ")</f>
        <v xml:space="preserve"> </v>
      </c>
      <c r="O20" s="144"/>
      <c r="P20" s="134"/>
      <c r="Q20" s="76"/>
      <c r="R20" s="77" t="str">
        <f>IF(P20&gt;0,P20*32, " ")</f>
        <v xml:space="preserve"> </v>
      </c>
      <c r="S20" s="75">
        <f t="shared" ref="S20:S39" si="28">IF(C20+G20+K20+O20&gt;0,C20+G20+K20+O20, " ")</f>
        <v>2</v>
      </c>
      <c r="T20" s="76">
        <f t="shared" ref="T20:T39" si="29">IF(D20+H20+L20+P20&gt;0, D20+H20+L20+P20, " ")</f>
        <v>2</v>
      </c>
      <c r="U20" s="76">
        <f t="shared" ref="U20:U39" si="30">IF(S20&lt;&gt;" ", (IF(E20&lt;&gt;" ", E20, 0)+IF(I20&lt;&gt;" ", I20, 0)+IF(M20&lt;&gt;" ", M20, 0)+IF(Q20&lt;&gt;" ", Q20, 0)), " ")</f>
        <v>68</v>
      </c>
      <c r="V20" s="118">
        <f t="shared" ref="V20:V39" si="31">IF(T20&lt;&gt;" ", (IF(F20&lt;&gt;" ", F20, 0)+IF(J20&lt;&gt;" ", J20, 0)+IF(N20&lt;&gt;" ", N20, 0)+IF(R20&lt;&gt;" ", R20, 0)), " ")</f>
        <v>68</v>
      </c>
      <c r="W20" s="78"/>
      <c r="X20" s="78"/>
    </row>
    <row r="21" spans="1:24" ht="15" customHeight="1" x14ac:dyDescent="0.2">
      <c r="A21" s="126">
        <v>2</v>
      </c>
      <c r="B21" s="141" t="s">
        <v>50</v>
      </c>
      <c r="C21" s="137"/>
      <c r="D21" s="127">
        <v>2</v>
      </c>
      <c r="E21" s="83" t="str">
        <f t="shared" si="22"/>
        <v xml:space="preserve"> </v>
      </c>
      <c r="F21" s="84">
        <f t="shared" si="23"/>
        <v>68</v>
      </c>
      <c r="G21" s="137"/>
      <c r="H21" s="127"/>
      <c r="I21" s="83" t="str">
        <f t="shared" si="24"/>
        <v xml:space="preserve"> </v>
      </c>
      <c r="J21" s="84" t="str">
        <f t="shared" si="25"/>
        <v xml:space="preserve"> </v>
      </c>
      <c r="K21" s="143"/>
      <c r="L21" s="128"/>
      <c r="M21" s="83" t="str">
        <f t="shared" si="26"/>
        <v xml:space="preserve"> </v>
      </c>
      <c r="N21" s="84" t="str">
        <f t="shared" si="27"/>
        <v xml:space="preserve"> </v>
      </c>
      <c r="O21" s="143"/>
      <c r="P21" s="128"/>
      <c r="Q21" s="83"/>
      <c r="R21" s="84" t="str">
        <f t="shared" ref="R21:R39" si="32">IF(P21&gt;0,P21*32, " ")</f>
        <v xml:space="preserve"> </v>
      </c>
      <c r="S21" s="86" t="str">
        <f t="shared" si="28"/>
        <v xml:space="preserve"> </v>
      </c>
      <c r="T21" s="83">
        <f t="shared" si="29"/>
        <v>2</v>
      </c>
      <c r="U21" s="83" t="str">
        <f t="shared" si="30"/>
        <v xml:space="preserve"> </v>
      </c>
      <c r="V21" s="84">
        <f t="shared" si="31"/>
        <v>68</v>
      </c>
      <c r="W21" s="78"/>
      <c r="X21" s="78"/>
    </row>
    <row r="22" spans="1:24" ht="15" customHeight="1" x14ac:dyDescent="0.2">
      <c r="A22" s="126">
        <v>3</v>
      </c>
      <c r="B22" s="141" t="s">
        <v>41</v>
      </c>
      <c r="C22" s="137">
        <v>2</v>
      </c>
      <c r="D22" s="127"/>
      <c r="E22" s="83">
        <f t="shared" si="22"/>
        <v>68</v>
      </c>
      <c r="F22" s="84" t="str">
        <f t="shared" si="23"/>
        <v xml:space="preserve"> </v>
      </c>
      <c r="G22" s="197">
        <v>2</v>
      </c>
      <c r="H22" s="128"/>
      <c r="I22" s="83">
        <f t="shared" si="24"/>
        <v>68</v>
      </c>
      <c r="J22" s="84" t="str">
        <f t="shared" si="25"/>
        <v xml:space="preserve"> </v>
      </c>
      <c r="K22" s="143"/>
      <c r="L22" s="128"/>
      <c r="M22" s="83" t="str">
        <f t="shared" si="26"/>
        <v xml:space="preserve"> </v>
      </c>
      <c r="N22" s="84" t="str">
        <f t="shared" si="27"/>
        <v xml:space="preserve"> </v>
      </c>
      <c r="O22" s="143"/>
      <c r="P22" s="128"/>
      <c r="Q22" s="83"/>
      <c r="R22" s="84" t="str">
        <f t="shared" si="32"/>
        <v xml:space="preserve"> </v>
      </c>
      <c r="S22" s="86">
        <f t="shared" si="28"/>
        <v>4</v>
      </c>
      <c r="T22" s="83" t="str">
        <f t="shared" si="29"/>
        <v xml:space="preserve"> </v>
      </c>
      <c r="U22" s="83">
        <f t="shared" si="30"/>
        <v>136</v>
      </c>
      <c r="V22" s="84" t="str">
        <f t="shared" si="31"/>
        <v xml:space="preserve"> </v>
      </c>
      <c r="W22" s="78"/>
      <c r="X22" s="78"/>
    </row>
    <row r="23" spans="1:24" ht="15" customHeight="1" x14ac:dyDescent="0.2">
      <c r="A23" s="126">
        <v>4</v>
      </c>
      <c r="B23" s="141" t="s">
        <v>54</v>
      </c>
      <c r="C23" s="137">
        <v>2</v>
      </c>
      <c r="D23" s="127">
        <v>1</v>
      </c>
      <c r="E23" s="83">
        <f t="shared" si="22"/>
        <v>68</v>
      </c>
      <c r="F23" s="84">
        <f t="shared" si="23"/>
        <v>34</v>
      </c>
      <c r="G23" s="137">
        <v>1</v>
      </c>
      <c r="H23" s="127">
        <v>1</v>
      </c>
      <c r="I23" s="83">
        <f t="shared" si="24"/>
        <v>34</v>
      </c>
      <c r="J23" s="84">
        <f t="shared" si="25"/>
        <v>34</v>
      </c>
      <c r="K23" s="137"/>
      <c r="L23" s="127"/>
      <c r="M23" s="83" t="str">
        <f t="shared" si="26"/>
        <v xml:space="preserve"> </v>
      </c>
      <c r="N23" s="84" t="str">
        <f t="shared" si="27"/>
        <v xml:space="preserve"> </v>
      </c>
      <c r="O23" s="137"/>
      <c r="P23" s="127"/>
      <c r="Q23" s="83"/>
      <c r="R23" s="84" t="str">
        <f t="shared" si="32"/>
        <v xml:space="preserve"> </v>
      </c>
      <c r="S23" s="86">
        <f t="shared" si="28"/>
        <v>3</v>
      </c>
      <c r="T23" s="83">
        <f t="shared" si="29"/>
        <v>2</v>
      </c>
      <c r="U23" s="83">
        <f t="shared" si="30"/>
        <v>102</v>
      </c>
      <c r="V23" s="84">
        <f t="shared" si="31"/>
        <v>68</v>
      </c>
      <c r="W23" s="78"/>
      <c r="X23" s="78"/>
    </row>
    <row r="24" spans="1:24" ht="15" customHeight="1" x14ac:dyDescent="0.2">
      <c r="A24" s="126">
        <v>5</v>
      </c>
      <c r="B24" s="141" t="s">
        <v>43</v>
      </c>
      <c r="C24" s="137"/>
      <c r="D24" s="129"/>
      <c r="E24" s="83" t="str">
        <f t="shared" si="22"/>
        <v xml:space="preserve"> </v>
      </c>
      <c r="F24" s="84" t="str">
        <f t="shared" si="23"/>
        <v xml:space="preserve"> </v>
      </c>
      <c r="G24" s="137">
        <v>2</v>
      </c>
      <c r="H24" s="127">
        <v>1</v>
      </c>
      <c r="I24" s="83">
        <f t="shared" si="24"/>
        <v>68</v>
      </c>
      <c r="J24" s="84">
        <f t="shared" si="25"/>
        <v>34</v>
      </c>
      <c r="K24" s="137"/>
      <c r="L24" s="127"/>
      <c r="M24" s="83" t="str">
        <f t="shared" si="26"/>
        <v xml:space="preserve"> </v>
      </c>
      <c r="N24" s="84" t="str">
        <f t="shared" si="27"/>
        <v xml:space="preserve"> </v>
      </c>
      <c r="O24" s="137"/>
      <c r="P24" s="127"/>
      <c r="Q24" s="83"/>
      <c r="R24" s="84" t="str">
        <f t="shared" si="32"/>
        <v xml:space="preserve"> </v>
      </c>
      <c r="S24" s="86">
        <f t="shared" si="28"/>
        <v>2</v>
      </c>
      <c r="T24" s="83">
        <f t="shared" si="29"/>
        <v>1</v>
      </c>
      <c r="U24" s="83">
        <f t="shared" si="30"/>
        <v>68</v>
      </c>
      <c r="V24" s="84">
        <f t="shared" si="31"/>
        <v>34</v>
      </c>
      <c r="W24" s="78"/>
      <c r="X24" s="78"/>
    </row>
    <row r="25" spans="1:24" ht="15" customHeight="1" x14ac:dyDescent="0.2">
      <c r="A25" s="126">
        <v>6</v>
      </c>
      <c r="B25" s="141" t="s">
        <v>51</v>
      </c>
      <c r="C25" s="137"/>
      <c r="D25" s="127"/>
      <c r="E25" s="83" t="str">
        <f t="shared" si="22"/>
        <v xml:space="preserve"> </v>
      </c>
      <c r="F25" s="84" t="str">
        <f t="shared" si="23"/>
        <v xml:space="preserve"> </v>
      </c>
      <c r="G25" s="137">
        <v>2</v>
      </c>
      <c r="H25" s="127">
        <v>2</v>
      </c>
      <c r="I25" s="83">
        <f t="shared" si="24"/>
        <v>68</v>
      </c>
      <c r="J25" s="84">
        <f t="shared" si="25"/>
        <v>68</v>
      </c>
      <c r="K25" s="137">
        <v>2</v>
      </c>
      <c r="L25" s="127">
        <v>2</v>
      </c>
      <c r="M25" s="83">
        <f t="shared" si="26"/>
        <v>68</v>
      </c>
      <c r="N25" s="84">
        <f t="shared" si="27"/>
        <v>68</v>
      </c>
      <c r="O25" s="143"/>
      <c r="P25" s="128"/>
      <c r="Q25" s="83"/>
      <c r="R25" s="84" t="str">
        <f t="shared" si="32"/>
        <v xml:space="preserve"> </v>
      </c>
      <c r="S25" s="86">
        <f t="shared" si="28"/>
        <v>4</v>
      </c>
      <c r="T25" s="83">
        <f t="shared" si="29"/>
        <v>4</v>
      </c>
      <c r="U25" s="83">
        <f t="shared" si="30"/>
        <v>136</v>
      </c>
      <c r="V25" s="84">
        <f t="shared" si="31"/>
        <v>136</v>
      </c>
      <c r="W25" s="78"/>
      <c r="X25" s="78"/>
    </row>
    <row r="26" spans="1:24" ht="15" customHeight="1" x14ac:dyDescent="0.2">
      <c r="A26" s="126">
        <v>7</v>
      </c>
      <c r="B26" s="141" t="s">
        <v>76</v>
      </c>
      <c r="C26" s="137"/>
      <c r="D26" s="127"/>
      <c r="E26" s="83" t="str">
        <f t="shared" si="22"/>
        <v xml:space="preserve"> </v>
      </c>
      <c r="F26" s="84" t="str">
        <f t="shared" si="23"/>
        <v xml:space="preserve"> </v>
      </c>
      <c r="G26" s="207"/>
      <c r="H26" s="208"/>
      <c r="I26" s="209" t="str">
        <f t="shared" si="24"/>
        <v xml:space="preserve"> </v>
      </c>
      <c r="J26" s="210" t="str">
        <f t="shared" si="25"/>
        <v xml:space="preserve"> </v>
      </c>
      <c r="K26" s="207"/>
      <c r="L26" s="208"/>
      <c r="M26" s="209" t="str">
        <f t="shared" si="26"/>
        <v xml:space="preserve"> </v>
      </c>
      <c r="N26" s="210" t="str">
        <f t="shared" si="27"/>
        <v xml:space="preserve"> </v>
      </c>
      <c r="O26" s="207">
        <v>2</v>
      </c>
      <c r="P26" s="208"/>
      <c r="Q26" s="209">
        <v>64</v>
      </c>
      <c r="R26" s="210" t="str">
        <f t="shared" ref="R26" si="33">IF(P26&gt;0,P26*34, " ")</f>
        <v xml:space="preserve"> </v>
      </c>
      <c r="S26" s="86">
        <f t="shared" si="28"/>
        <v>2</v>
      </c>
      <c r="T26" s="83" t="str">
        <f t="shared" si="29"/>
        <v xml:space="preserve"> </v>
      </c>
      <c r="U26" s="83">
        <f t="shared" si="30"/>
        <v>64</v>
      </c>
      <c r="V26" s="84" t="str">
        <f t="shared" si="31"/>
        <v xml:space="preserve"> </v>
      </c>
      <c r="W26" s="78"/>
      <c r="X26" s="78"/>
    </row>
    <row r="27" spans="1:24" ht="15" customHeight="1" x14ac:dyDescent="0.2">
      <c r="A27" s="126">
        <v>8</v>
      </c>
      <c r="B27" s="141" t="s">
        <v>60</v>
      </c>
      <c r="C27" s="137"/>
      <c r="D27" s="127"/>
      <c r="E27" s="83" t="str">
        <f t="shared" si="22"/>
        <v xml:space="preserve"> </v>
      </c>
      <c r="F27" s="84" t="str">
        <f t="shared" si="23"/>
        <v xml:space="preserve"> </v>
      </c>
      <c r="G27" s="207"/>
      <c r="H27" s="208"/>
      <c r="I27" s="209" t="str">
        <f t="shared" si="24"/>
        <v xml:space="preserve"> </v>
      </c>
      <c r="J27" s="210" t="str">
        <f t="shared" si="25"/>
        <v xml:space="preserve"> </v>
      </c>
      <c r="K27" s="207">
        <v>2</v>
      </c>
      <c r="L27" s="208">
        <v>2</v>
      </c>
      <c r="M27" s="209">
        <f t="shared" si="26"/>
        <v>68</v>
      </c>
      <c r="N27" s="210">
        <f t="shared" si="27"/>
        <v>68</v>
      </c>
      <c r="O27" s="207">
        <v>2</v>
      </c>
      <c r="P27" s="208">
        <v>2</v>
      </c>
      <c r="Q27" s="209">
        <f>O27*32</f>
        <v>64</v>
      </c>
      <c r="R27" s="210">
        <f t="shared" si="32"/>
        <v>64</v>
      </c>
      <c r="S27" s="86">
        <f t="shared" si="28"/>
        <v>4</v>
      </c>
      <c r="T27" s="83">
        <f t="shared" si="29"/>
        <v>4</v>
      </c>
      <c r="U27" s="83">
        <f t="shared" si="30"/>
        <v>132</v>
      </c>
      <c r="V27" s="84">
        <f t="shared" si="31"/>
        <v>132</v>
      </c>
      <c r="W27" s="78"/>
      <c r="X27" s="78"/>
    </row>
    <row r="28" spans="1:24" ht="15" customHeight="1" x14ac:dyDescent="0.2">
      <c r="A28" s="126">
        <v>9</v>
      </c>
      <c r="B28" s="141" t="s">
        <v>61</v>
      </c>
      <c r="C28" s="137"/>
      <c r="D28" s="127"/>
      <c r="E28" s="83" t="str">
        <f t="shared" si="22"/>
        <v xml:space="preserve"> </v>
      </c>
      <c r="F28" s="84" t="str">
        <f t="shared" si="23"/>
        <v xml:space="preserve"> </v>
      </c>
      <c r="G28" s="211"/>
      <c r="H28" s="212"/>
      <c r="I28" s="209" t="str">
        <f t="shared" si="24"/>
        <v xml:space="preserve"> </v>
      </c>
      <c r="J28" s="210" t="str">
        <f t="shared" si="25"/>
        <v xml:space="preserve"> </v>
      </c>
      <c r="K28" s="207">
        <v>2</v>
      </c>
      <c r="L28" s="208">
        <v>1</v>
      </c>
      <c r="M28" s="209">
        <f t="shared" si="26"/>
        <v>68</v>
      </c>
      <c r="N28" s="210">
        <f t="shared" si="27"/>
        <v>34</v>
      </c>
      <c r="O28" s="207">
        <v>2</v>
      </c>
      <c r="P28" s="208">
        <v>1</v>
      </c>
      <c r="Q28" s="209">
        <f t="shared" ref="Q28:Q36" si="34">O28*32</f>
        <v>64</v>
      </c>
      <c r="R28" s="210">
        <f t="shared" si="32"/>
        <v>32</v>
      </c>
      <c r="S28" s="86">
        <f t="shared" si="28"/>
        <v>4</v>
      </c>
      <c r="T28" s="83">
        <f t="shared" si="29"/>
        <v>2</v>
      </c>
      <c r="U28" s="83">
        <f t="shared" si="30"/>
        <v>132</v>
      </c>
      <c r="V28" s="84">
        <f t="shared" si="31"/>
        <v>66</v>
      </c>
      <c r="W28" s="78"/>
      <c r="X28" s="78"/>
    </row>
    <row r="29" spans="1:24" ht="15" customHeight="1" x14ac:dyDescent="0.2">
      <c r="A29" s="126">
        <v>10</v>
      </c>
      <c r="B29" s="141" t="s">
        <v>46</v>
      </c>
      <c r="C29" s="137"/>
      <c r="D29" s="127"/>
      <c r="E29" s="83" t="str">
        <f t="shared" si="22"/>
        <v xml:space="preserve"> </v>
      </c>
      <c r="F29" s="84" t="str">
        <f t="shared" si="23"/>
        <v xml:space="preserve"> </v>
      </c>
      <c r="G29" s="211"/>
      <c r="H29" s="212"/>
      <c r="I29" s="209" t="str">
        <f t="shared" si="24"/>
        <v xml:space="preserve"> </v>
      </c>
      <c r="J29" s="210" t="str">
        <f t="shared" si="25"/>
        <v xml:space="preserve"> </v>
      </c>
      <c r="K29" s="207"/>
      <c r="L29" s="208"/>
      <c r="M29" s="209" t="str">
        <f t="shared" si="26"/>
        <v xml:space="preserve"> </v>
      </c>
      <c r="N29" s="210" t="str">
        <f t="shared" si="27"/>
        <v xml:space="preserve"> </v>
      </c>
      <c r="O29" s="207">
        <v>1</v>
      </c>
      <c r="P29" s="208">
        <v>1</v>
      </c>
      <c r="Q29" s="209">
        <v>32</v>
      </c>
      <c r="R29" s="210">
        <v>32</v>
      </c>
      <c r="S29" s="86">
        <f t="shared" si="28"/>
        <v>1</v>
      </c>
      <c r="T29" s="83">
        <f t="shared" si="29"/>
        <v>1</v>
      </c>
      <c r="U29" s="83">
        <f t="shared" si="30"/>
        <v>32</v>
      </c>
      <c r="V29" s="84">
        <f t="shared" si="31"/>
        <v>32</v>
      </c>
      <c r="W29" s="78"/>
      <c r="X29" s="78"/>
    </row>
    <row r="30" spans="1:24" ht="15" customHeight="1" x14ac:dyDescent="0.2">
      <c r="A30" s="126">
        <v>11</v>
      </c>
      <c r="B30" s="141" t="s">
        <v>62</v>
      </c>
      <c r="C30" s="137"/>
      <c r="D30" s="127"/>
      <c r="E30" s="83" t="str">
        <f t="shared" si="22"/>
        <v xml:space="preserve"> </v>
      </c>
      <c r="F30" s="84" t="str">
        <f t="shared" si="23"/>
        <v xml:space="preserve"> </v>
      </c>
      <c r="G30" s="207">
        <v>2</v>
      </c>
      <c r="H30" s="208">
        <v>2</v>
      </c>
      <c r="I30" s="209">
        <f t="shared" si="24"/>
        <v>68</v>
      </c>
      <c r="J30" s="210">
        <f t="shared" si="25"/>
        <v>68</v>
      </c>
      <c r="K30" s="207">
        <v>1</v>
      </c>
      <c r="L30" s="208">
        <v>1</v>
      </c>
      <c r="M30" s="209">
        <f t="shared" si="26"/>
        <v>34</v>
      </c>
      <c r="N30" s="210">
        <f t="shared" si="27"/>
        <v>34</v>
      </c>
      <c r="O30" s="207">
        <v>1</v>
      </c>
      <c r="P30" s="208">
        <v>1</v>
      </c>
      <c r="Q30" s="209">
        <f t="shared" si="34"/>
        <v>32</v>
      </c>
      <c r="R30" s="210">
        <f t="shared" si="32"/>
        <v>32</v>
      </c>
      <c r="S30" s="86">
        <f t="shared" si="28"/>
        <v>4</v>
      </c>
      <c r="T30" s="83">
        <f t="shared" si="29"/>
        <v>4</v>
      </c>
      <c r="U30" s="83">
        <f t="shared" si="30"/>
        <v>134</v>
      </c>
      <c r="V30" s="84">
        <f t="shared" si="31"/>
        <v>134</v>
      </c>
      <c r="W30" s="78"/>
      <c r="X30" s="78"/>
    </row>
    <row r="31" spans="1:24" ht="15" customHeight="1" x14ac:dyDescent="0.2">
      <c r="A31" s="126">
        <v>12</v>
      </c>
      <c r="B31" s="142" t="s">
        <v>47</v>
      </c>
      <c r="C31" s="138"/>
      <c r="D31" s="130"/>
      <c r="E31" s="83" t="str">
        <f t="shared" si="22"/>
        <v xml:space="preserve"> </v>
      </c>
      <c r="F31" s="84" t="str">
        <f t="shared" si="23"/>
        <v xml:space="preserve"> </v>
      </c>
      <c r="G31" s="138"/>
      <c r="H31" s="130"/>
      <c r="I31" s="83" t="str">
        <f t="shared" si="24"/>
        <v xml:space="preserve"> </v>
      </c>
      <c r="J31" s="84" t="str">
        <f t="shared" si="25"/>
        <v xml:space="preserve"> </v>
      </c>
      <c r="K31" s="138"/>
      <c r="L31" s="130"/>
      <c r="M31" s="83" t="str">
        <f t="shared" si="26"/>
        <v xml:space="preserve"> </v>
      </c>
      <c r="N31" s="84" t="str">
        <f t="shared" si="27"/>
        <v xml:space="preserve"> </v>
      </c>
      <c r="O31" s="137">
        <v>2</v>
      </c>
      <c r="P31" s="127">
        <v>1</v>
      </c>
      <c r="Q31" s="83">
        <f t="shared" si="34"/>
        <v>64</v>
      </c>
      <c r="R31" s="84">
        <f t="shared" si="32"/>
        <v>32</v>
      </c>
      <c r="S31" s="86">
        <f t="shared" si="28"/>
        <v>2</v>
      </c>
      <c r="T31" s="83">
        <f t="shared" si="29"/>
        <v>1</v>
      </c>
      <c r="U31" s="83">
        <f t="shared" si="30"/>
        <v>64</v>
      </c>
      <c r="V31" s="84">
        <f t="shared" si="31"/>
        <v>32</v>
      </c>
      <c r="W31" s="78"/>
      <c r="X31" s="78"/>
    </row>
    <row r="32" spans="1:24" ht="15" customHeight="1" x14ac:dyDescent="0.2">
      <c r="A32" s="126">
        <v>13</v>
      </c>
      <c r="B32" s="142" t="s">
        <v>48</v>
      </c>
      <c r="C32" s="138">
        <v>2</v>
      </c>
      <c r="D32" s="130"/>
      <c r="E32" s="83">
        <f t="shared" si="22"/>
        <v>68</v>
      </c>
      <c r="F32" s="84" t="str">
        <f t="shared" si="23"/>
        <v xml:space="preserve"> </v>
      </c>
      <c r="G32" s="138"/>
      <c r="H32" s="130"/>
      <c r="I32" s="83" t="str">
        <f t="shared" si="24"/>
        <v xml:space="preserve"> </v>
      </c>
      <c r="J32" s="84" t="str">
        <f t="shared" si="25"/>
        <v xml:space="preserve"> </v>
      </c>
      <c r="K32" s="138"/>
      <c r="L32" s="130"/>
      <c r="M32" s="83" t="str">
        <f t="shared" si="26"/>
        <v xml:space="preserve"> </v>
      </c>
      <c r="N32" s="84" t="str">
        <f t="shared" si="27"/>
        <v xml:space="preserve"> </v>
      </c>
      <c r="O32" s="137"/>
      <c r="P32" s="127"/>
      <c r="Q32" s="83">
        <f t="shared" si="34"/>
        <v>0</v>
      </c>
      <c r="R32" s="84" t="str">
        <f t="shared" si="32"/>
        <v xml:space="preserve"> </v>
      </c>
      <c r="S32" s="86">
        <f t="shared" si="28"/>
        <v>2</v>
      </c>
      <c r="T32" s="83" t="str">
        <f t="shared" si="29"/>
        <v xml:space="preserve"> </v>
      </c>
      <c r="U32" s="83">
        <f t="shared" si="30"/>
        <v>68</v>
      </c>
      <c r="V32" s="84" t="str">
        <f t="shared" si="31"/>
        <v xml:space="preserve"> </v>
      </c>
      <c r="W32" s="78"/>
      <c r="X32" s="78"/>
    </row>
    <row r="33" spans="1:24" ht="15" customHeight="1" x14ac:dyDescent="0.2">
      <c r="A33" s="126">
        <v>14</v>
      </c>
      <c r="B33" s="142" t="s">
        <v>33</v>
      </c>
      <c r="C33" s="138"/>
      <c r="D33" s="130"/>
      <c r="E33" s="83" t="str">
        <f t="shared" si="22"/>
        <v xml:space="preserve"> </v>
      </c>
      <c r="F33" s="84" t="str">
        <f t="shared" si="23"/>
        <v xml:space="preserve"> </v>
      </c>
      <c r="G33" s="138"/>
      <c r="H33" s="130">
        <v>2</v>
      </c>
      <c r="I33" s="83" t="str">
        <f t="shared" si="24"/>
        <v xml:space="preserve"> </v>
      </c>
      <c r="J33" s="84">
        <f t="shared" si="25"/>
        <v>68</v>
      </c>
      <c r="K33" s="138"/>
      <c r="L33" s="130">
        <v>2</v>
      </c>
      <c r="M33" s="83" t="str">
        <f t="shared" si="26"/>
        <v xml:space="preserve"> </v>
      </c>
      <c r="N33" s="84">
        <f t="shared" si="27"/>
        <v>68</v>
      </c>
      <c r="O33" s="137"/>
      <c r="P33" s="127"/>
      <c r="Q33" s="83">
        <f t="shared" si="34"/>
        <v>0</v>
      </c>
      <c r="R33" s="84" t="str">
        <f t="shared" si="32"/>
        <v xml:space="preserve"> </v>
      </c>
      <c r="S33" s="86" t="str">
        <f t="shared" si="28"/>
        <v xml:space="preserve"> </v>
      </c>
      <c r="T33" s="83">
        <f t="shared" si="29"/>
        <v>4</v>
      </c>
      <c r="U33" s="83" t="str">
        <f t="shared" si="30"/>
        <v xml:space="preserve"> </v>
      </c>
      <c r="V33" s="84">
        <f t="shared" si="31"/>
        <v>136</v>
      </c>
      <c r="W33" s="78"/>
      <c r="X33" s="78"/>
    </row>
    <row r="34" spans="1:24" ht="15" customHeight="1" x14ac:dyDescent="0.2">
      <c r="A34" s="126">
        <v>15</v>
      </c>
      <c r="B34" s="142" t="s">
        <v>77</v>
      </c>
      <c r="C34" s="138"/>
      <c r="D34" s="130"/>
      <c r="E34" s="83" t="str">
        <f t="shared" si="22"/>
        <v xml:space="preserve"> </v>
      </c>
      <c r="F34" s="84" t="str">
        <f t="shared" si="23"/>
        <v xml:space="preserve"> </v>
      </c>
      <c r="G34" s="138"/>
      <c r="H34" s="130"/>
      <c r="I34" s="83" t="str">
        <f t="shared" si="24"/>
        <v xml:space="preserve"> </v>
      </c>
      <c r="J34" s="84" t="str">
        <f t="shared" si="25"/>
        <v xml:space="preserve"> </v>
      </c>
      <c r="K34" s="138">
        <v>2</v>
      </c>
      <c r="L34" s="130"/>
      <c r="M34" s="83">
        <f t="shared" si="26"/>
        <v>68</v>
      </c>
      <c r="N34" s="84" t="str">
        <f t="shared" si="27"/>
        <v xml:space="preserve"> </v>
      </c>
      <c r="O34" s="137"/>
      <c r="P34" s="127"/>
      <c r="Q34" s="83">
        <f t="shared" si="34"/>
        <v>0</v>
      </c>
      <c r="R34" s="84" t="str">
        <f t="shared" si="32"/>
        <v xml:space="preserve"> </v>
      </c>
      <c r="S34" s="86">
        <f t="shared" si="28"/>
        <v>2</v>
      </c>
      <c r="T34" s="83" t="str">
        <f t="shared" si="29"/>
        <v xml:space="preserve"> </v>
      </c>
      <c r="U34" s="83">
        <f t="shared" si="30"/>
        <v>68</v>
      </c>
      <c r="V34" s="84" t="str">
        <f t="shared" si="31"/>
        <v xml:space="preserve"> </v>
      </c>
      <c r="W34" s="78"/>
      <c r="X34" s="78"/>
    </row>
    <row r="35" spans="1:24" ht="15" customHeight="1" x14ac:dyDescent="0.2">
      <c r="A35" s="126">
        <v>16</v>
      </c>
      <c r="B35" s="142" t="s">
        <v>36</v>
      </c>
      <c r="C35" s="138">
        <v>2</v>
      </c>
      <c r="D35" s="130"/>
      <c r="E35" s="83">
        <v>68</v>
      </c>
      <c r="F35" s="84" t="str">
        <f t="shared" si="23"/>
        <v xml:space="preserve"> </v>
      </c>
      <c r="G35" s="138"/>
      <c r="H35" s="130"/>
      <c r="I35" s="83" t="str">
        <f t="shared" si="24"/>
        <v xml:space="preserve"> </v>
      </c>
      <c r="J35" s="84" t="str">
        <f t="shared" si="25"/>
        <v xml:space="preserve"> </v>
      </c>
      <c r="K35" s="138"/>
      <c r="L35" s="130"/>
      <c r="M35" s="83" t="str">
        <f t="shared" si="26"/>
        <v xml:space="preserve"> </v>
      </c>
      <c r="N35" s="84" t="str">
        <f t="shared" si="27"/>
        <v xml:space="preserve"> </v>
      </c>
      <c r="O35" s="137"/>
      <c r="P35" s="127"/>
      <c r="Q35" s="83"/>
      <c r="R35" s="84" t="str">
        <f t="shared" si="32"/>
        <v xml:space="preserve"> </v>
      </c>
      <c r="S35" s="86">
        <f t="shared" si="28"/>
        <v>2</v>
      </c>
      <c r="T35" s="83" t="str">
        <f t="shared" si="29"/>
        <v xml:space="preserve"> </v>
      </c>
      <c r="U35" s="83">
        <f t="shared" si="30"/>
        <v>68</v>
      </c>
      <c r="V35" s="84" t="str">
        <f t="shared" si="31"/>
        <v xml:space="preserve"> </v>
      </c>
      <c r="W35" s="78"/>
      <c r="X35" s="78"/>
    </row>
    <row r="36" spans="1:24" ht="15" customHeight="1" x14ac:dyDescent="0.2">
      <c r="A36" s="126">
        <v>17</v>
      </c>
      <c r="B36" s="141" t="s">
        <v>34</v>
      </c>
      <c r="C36" s="137"/>
      <c r="D36" s="127"/>
      <c r="E36" s="83" t="str">
        <f t="shared" si="22"/>
        <v xml:space="preserve"> </v>
      </c>
      <c r="F36" s="84" t="str">
        <f t="shared" si="23"/>
        <v xml:space="preserve"> </v>
      </c>
      <c r="G36" s="137"/>
      <c r="H36" s="127"/>
      <c r="I36" s="83" t="str">
        <f t="shared" si="24"/>
        <v xml:space="preserve"> </v>
      </c>
      <c r="J36" s="84" t="str">
        <f t="shared" si="25"/>
        <v xml:space="preserve"> </v>
      </c>
      <c r="K36" s="137"/>
      <c r="L36" s="127"/>
      <c r="M36" s="83" t="str">
        <f t="shared" si="26"/>
        <v xml:space="preserve"> </v>
      </c>
      <c r="N36" s="84" t="str">
        <f t="shared" si="27"/>
        <v xml:space="preserve"> </v>
      </c>
      <c r="O36" s="137">
        <v>1</v>
      </c>
      <c r="P36" s="127">
        <v>1</v>
      </c>
      <c r="Q36" s="83">
        <f t="shared" si="34"/>
        <v>32</v>
      </c>
      <c r="R36" s="84">
        <f t="shared" si="32"/>
        <v>32</v>
      </c>
      <c r="S36" s="86">
        <f t="shared" si="28"/>
        <v>1</v>
      </c>
      <c r="T36" s="83">
        <f t="shared" si="29"/>
        <v>1</v>
      </c>
      <c r="U36" s="83">
        <f t="shared" si="30"/>
        <v>32</v>
      </c>
      <c r="V36" s="84">
        <f t="shared" si="31"/>
        <v>32</v>
      </c>
      <c r="W36" s="78"/>
      <c r="X36" s="78"/>
    </row>
    <row r="37" spans="1:24" ht="15" customHeight="1" x14ac:dyDescent="0.2">
      <c r="A37" s="126">
        <v>18</v>
      </c>
      <c r="B37" s="141" t="s">
        <v>26</v>
      </c>
      <c r="C37" s="137"/>
      <c r="D37" s="127"/>
      <c r="E37" s="83" t="str">
        <f t="shared" si="22"/>
        <v xml:space="preserve"> </v>
      </c>
      <c r="F37" s="84" t="str">
        <f t="shared" si="23"/>
        <v xml:space="preserve"> </v>
      </c>
      <c r="G37" s="137"/>
      <c r="H37" s="127"/>
      <c r="I37" s="83" t="str">
        <f t="shared" si="24"/>
        <v xml:space="preserve"> </v>
      </c>
      <c r="J37" s="84" t="str">
        <f t="shared" si="25"/>
        <v xml:space="preserve"> </v>
      </c>
      <c r="K37" s="137"/>
      <c r="L37" s="127">
        <v>3</v>
      </c>
      <c r="M37" s="83" t="str">
        <f t="shared" si="26"/>
        <v xml:space="preserve"> </v>
      </c>
      <c r="N37" s="84">
        <f t="shared" si="27"/>
        <v>102</v>
      </c>
      <c r="O37" s="137"/>
      <c r="P37" s="127">
        <v>3</v>
      </c>
      <c r="Q37" s="83"/>
      <c r="R37" s="84">
        <f t="shared" si="32"/>
        <v>96</v>
      </c>
      <c r="S37" s="86" t="str">
        <f t="shared" si="28"/>
        <v xml:space="preserve"> </v>
      </c>
      <c r="T37" s="83">
        <f t="shared" si="29"/>
        <v>6</v>
      </c>
      <c r="U37" s="83" t="str">
        <f t="shared" si="30"/>
        <v xml:space="preserve"> </v>
      </c>
      <c r="V37" s="84">
        <f t="shared" si="31"/>
        <v>198</v>
      </c>
      <c r="W37" s="78"/>
      <c r="X37" s="78"/>
    </row>
    <row r="38" spans="1:24" ht="15" customHeight="1" x14ac:dyDescent="0.2">
      <c r="A38" s="126"/>
      <c r="B38" s="141" t="s">
        <v>52</v>
      </c>
      <c r="C38" s="137"/>
      <c r="D38" s="127"/>
      <c r="E38" s="83" t="str">
        <f t="shared" si="22"/>
        <v xml:space="preserve"> </v>
      </c>
      <c r="F38" s="84" t="str">
        <f t="shared" si="23"/>
        <v xml:space="preserve"> </v>
      </c>
      <c r="G38" s="137"/>
      <c r="H38" s="127"/>
      <c r="I38" s="83" t="str">
        <f t="shared" si="24"/>
        <v xml:space="preserve"> </v>
      </c>
      <c r="J38" s="84" t="str">
        <f t="shared" si="25"/>
        <v xml:space="preserve"> </v>
      </c>
      <c r="K38" s="137"/>
      <c r="L38" s="127"/>
      <c r="M38" s="83" t="str">
        <f t="shared" si="26"/>
        <v xml:space="preserve"> </v>
      </c>
      <c r="N38" s="84" t="str">
        <f t="shared" si="27"/>
        <v xml:space="preserve"> </v>
      </c>
      <c r="O38" s="137"/>
      <c r="P38" s="127"/>
      <c r="Q38" s="83"/>
      <c r="R38" s="84" t="str">
        <f t="shared" si="32"/>
        <v xml:space="preserve"> </v>
      </c>
      <c r="S38" s="86" t="str">
        <f t="shared" si="28"/>
        <v xml:space="preserve"> </v>
      </c>
      <c r="T38" s="83" t="str">
        <f t="shared" si="29"/>
        <v xml:space="preserve"> </v>
      </c>
      <c r="U38" s="83" t="str">
        <f t="shared" si="30"/>
        <v xml:space="preserve"> </v>
      </c>
      <c r="V38" s="84" t="str">
        <f t="shared" si="31"/>
        <v xml:space="preserve"> </v>
      </c>
      <c r="W38" s="78"/>
      <c r="X38" s="78"/>
    </row>
    <row r="39" spans="1:24" ht="15" customHeight="1" thickBot="1" x14ac:dyDescent="0.25">
      <c r="A39" s="132"/>
      <c r="B39" s="247" t="s">
        <v>72</v>
      </c>
      <c r="C39" s="240"/>
      <c r="D39" s="241"/>
      <c r="E39" s="242" t="str">
        <f t="shared" si="22"/>
        <v xml:space="preserve"> </v>
      </c>
      <c r="F39" s="243" t="str">
        <f t="shared" si="23"/>
        <v xml:space="preserve"> </v>
      </c>
      <c r="G39" s="240"/>
      <c r="H39" s="241"/>
      <c r="I39" s="242" t="str">
        <f t="shared" si="24"/>
        <v xml:space="preserve"> </v>
      </c>
      <c r="J39" s="243" t="str">
        <f t="shared" si="25"/>
        <v xml:space="preserve"> </v>
      </c>
      <c r="K39" s="240"/>
      <c r="L39" s="241"/>
      <c r="M39" s="242" t="str">
        <f t="shared" si="26"/>
        <v xml:space="preserve"> </v>
      </c>
      <c r="N39" s="243" t="str">
        <f t="shared" si="27"/>
        <v xml:space="preserve"> </v>
      </c>
      <c r="O39" s="240"/>
      <c r="P39" s="241"/>
      <c r="Q39" s="242"/>
      <c r="R39" s="243" t="str">
        <f t="shared" si="32"/>
        <v xml:space="preserve"> </v>
      </c>
      <c r="S39" s="244" t="str">
        <f t="shared" si="28"/>
        <v xml:space="preserve"> </v>
      </c>
      <c r="T39" s="242" t="str">
        <f t="shared" si="29"/>
        <v xml:space="preserve"> </v>
      </c>
      <c r="U39" s="242" t="str">
        <f t="shared" si="30"/>
        <v xml:space="preserve"> </v>
      </c>
      <c r="V39" s="243" t="str">
        <f t="shared" si="31"/>
        <v xml:space="preserve"> </v>
      </c>
      <c r="W39" s="78"/>
      <c r="X39" s="78"/>
    </row>
    <row r="40" spans="1:24" ht="15" customHeight="1" thickTop="1" thickBot="1" x14ac:dyDescent="0.25">
      <c r="A40" s="279" t="s">
        <v>17</v>
      </c>
      <c r="B40" s="280"/>
      <c r="C40" s="245">
        <f>SUM(C7:C16)</f>
        <v>18</v>
      </c>
      <c r="D40" s="245">
        <f t="shared" ref="D40:V40" si="35">SUM(D7:D16)</f>
        <v>2</v>
      </c>
      <c r="E40" s="245">
        <f t="shared" si="35"/>
        <v>612</v>
      </c>
      <c r="F40" s="245">
        <f t="shared" si="35"/>
        <v>68</v>
      </c>
      <c r="G40" s="245">
        <f t="shared" si="35"/>
        <v>14</v>
      </c>
      <c r="H40" s="245">
        <f t="shared" si="35"/>
        <v>0</v>
      </c>
      <c r="I40" s="245">
        <f t="shared" si="35"/>
        <v>476</v>
      </c>
      <c r="J40" s="245">
        <f t="shared" si="35"/>
        <v>0</v>
      </c>
      <c r="K40" s="245">
        <f t="shared" si="35"/>
        <v>13</v>
      </c>
      <c r="L40" s="245">
        <f t="shared" si="35"/>
        <v>0</v>
      </c>
      <c r="M40" s="245">
        <f t="shared" si="35"/>
        <v>442</v>
      </c>
      <c r="N40" s="245">
        <f t="shared" si="35"/>
        <v>0</v>
      </c>
      <c r="O40" s="245">
        <f t="shared" si="35"/>
        <v>11</v>
      </c>
      <c r="P40" s="245">
        <f t="shared" si="35"/>
        <v>0</v>
      </c>
      <c r="Q40" s="245">
        <f t="shared" si="35"/>
        <v>352</v>
      </c>
      <c r="R40" s="245">
        <f t="shared" si="35"/>
        <v>0</v>
      </c>
      <c r="S40" s="245">
        <f t="shared" si="35"/>
        <v>56</v>
      </c>
      <c r="T40" s="245">
        <f t="shared" si="35"/>
        <v>2</v>
      </c>
      <c r="U40" s="245">
        <f t="shared" si="35"/>
        <v>1882</v>
      </c>
      <c r="V40" s="246">
        <f t="shared" si="35"/>
        <v>68</v>
      </c>
      <c r="W40" s="78"/>
      <c r="X40" s="78"/>
    </row>
    <row r="41" spans="1:24" ht="15" customHeight="1" thickTop="1" thickBot="1" x14ac:dyDescent="0.25">
      <c r="A41" s="281" t="s">
        <v>18</v>
      </c>
      <c r="B41" s="282"/>
      <c r="C41" s="145">
        <f>SUM(C20:C37)</f>
        <v>9</v>
      </c>
      <c r="D41" s="145">
        <f t="shared" ref="D41:V41" si="36">SUM(D20:D37)</f>
        <v>4</v>
      </c>
      <c r="E41" s="145">
        <f t="shared" si="36"/>
        <v>306</v>
      </c>
      <c r="F41" s="145">
        <f t="shared" si="36"/>
        <v>136</v>
      </c>
      <c r="G41" s="145">
        <f t="shared" si="36"/>
        <v>10</v>
      </c>
      <c r="H41" s="145">
        <f t="shared" si="36"/>
        <v>9</v>
      </c>
      <c r="I41" s="145">
        <f t="shared" si="36"/>
        <v>340</v>
      </c>
      <c r="J41" s="145">
        <f t="shared" si="36"/>
        <v>306</v>
      </c>
      <c r="K41" s="145">
        <f t="shared" si="36"/>
        <v>9</v>
      </c>
      <c r="L41" s="145">
        <f t="shared" si="36"/>
        <v>11</v>
      </c>
      <c r="M41" s="145">
        <f t="shared" si="36"/>
        <v>306</v>
      </c>
      <c r="N41" s="145">
        <f t="shared" si="36"/>
        <v>374</v>
      </c>
      <c r="O41" s="145">
        <f t="shared" si="36"/>
        <v>11</v>
      </c>
      <c r="P41" s="145">
        <f t="shared" si="36"/>
        <v>10</v>
      </c>
      <c r="Q41" s="145">
        <f t="shared" si="36"/>
        <v>352</v>
      </c>
      <c r="R41" s="145">
        <f t="shared" si="36"/>
        <v>320</v>
      </c>
      <c r="S41" s="145">
        <f t="shared" si="36"/>
        <v>39</v>
      </c>
      <c r="T41" s="145">
        <f t="shared" si="36"/>
        <v>34</v>
      </c>
      <c r="U41" s="145">
        <f t="shared" si="36"/>
        <v>1304</v>
      </c>
      <c r="V41" s="235">
        <f t="shared" si="36"/>
        <v>1136</v>
      </c>
      <c r="W41" s="103"/>
      <c r="X41" s="103"/>
    </row>
    <row r="42" spans="1:24" ht="15" customHeight="1" thickTop="1" thickBot="1" x14ac:dyDescent="0.25">
      <c r="A42" s="284" t="s">
        <v>19</v>
      </c>
      <c r="B42" s="285"/>
      <c r="C42" s="238">
        <f t="shared" ref="C42:V42" si="37">SUM(C40:C41)</f>
        <v>27</v>
      </c>
      <c r="D42" s="146">
        <f t="shared" si="37"/>
        <v>6</v>
      </c>
      <c r="E42" s="237">
        <f t="shared" si="37"/>
        <v>918</v>
      </c>
      <c r="F42" s="239">
        <f t="shared" si="37"/>
        <v>204</v>
      </c>
      <c r="G42" s="238">
        <f t="shared" si="37"/>
        <v>24</v>
      </c>
      <c r="H42" s="146">
        <f t="shared" si="37"/>
        <v>9</v>
      </c>
      <c r="I42" s="237">
        <f t="shared" si="37"/>
        <v>816</v>
      </c>
      <c r="J42" s="146">
        <f t="shared" si="37"/>
        <v>306</v>
      </c>
      <c r="K42" s="238">
        <f t="shared" si="37"/>
        <v>22</v>
      </c>
      <c r="L42" s="146">
        <f t="shared" si="37"/>
        <v>11</v>
      </c>
      <c r="M42" s="237">
        <f t="shared" si="37"/>
        <v>748</v>
      </c>
      <c r="N42" s="146">
        <f t="shared" si="37"/>
        <v>374</v>
      </c>
      <c r="O42" s="238">
        <f t="shared" si="37"/>
        <v>22</v>
      </c>
      <c r="P42" s="146">
        <f t="shared" si="37"/>
        <v>10</v>
      </c>
      <c r="Q42" s="237">
        <f t="shared" si="37"/>
        <v>704</v>
      </c>
      <c r="R42" s="146">
        <f t="shared" si="37"/>
        <v>320</v>
      </c>
      <c r="S42" s="236">
        <f t="shared" si="37"/>
        <v>95</v>
      </c>
      <c r="T42" s="146">
        <f t="shared" si="37"/>
        <v>36</v>
      </c>
      <c r="U42" s="236">
        <f t="shared" si="37"/>
        <v>3186</v>
      </c>
      <c r="V42" s="146">
        <f t="shared" si="37"/>
        <v>1204</v>
      </c>
      <c r="W42" s="107"/>
      <c r="X42" s="107"/>
    </row>
    <row r="43" spans="1:24" ht="15" customHeight="1" thickTop="1" thickBot="1" x14ac:dyDescent="0.25">
      <c r="A43" s="286"/>
      <c r="B43" s="287"/>
      <c r="C43" s="272">
        <f>SUM(C42:D42)</f>
        <v>33</v>
      </c>
      <c r="D43" s="271"/>
      <c r="E43" s="273">
        <f>SUM(E42:F42)</f>
        <v>1122</v>
      </c>
      <c r="F43" s="274"/>
      <c r="G43" s="272">
        <f>SUM(G42:H42)</f>
        <v>33</v>
      </c>
      <c r="H43" s="271"/>
      <c r="I43" s="273">
        <f>SUM(I42:J42)</f>
        <v>1122</v>
      </c>
      <c r="J43" s="275"/>
      <c r="K43" s="270">
        <f>SUM(K42:L42)</f>
        <v>33</v>
      </c>
      <c r="L43" s="271"/>
      <c r="M43" s="273">
        <f>SUM(M42:N42)</f>
        <v>1122</v>
      </c>
      <c r="N43" s="275"/>
      <c r="O43" s="270">
        <f>SUM(O42:P42)</f>
        <v>32</v>
      </c>
      <c r="P43" s="271"/>
      <c r="Q43" s="273">
        <f>SUM(Q42:R42)</f>
        <v>1024</v>
      </c>
      <c r="R43" s="275"/>
      <c r="S43" s="276">
        <f>SUM(S42:T42)</f>
        <v>131</v>
      </c>
      <c r="T43" s="271"/>
      <c r="U43" s="273">
        <f>SUM(U42:V42)</f>
        <v>4390</v>
      </c>
      <c r="V43" s="275"/>
      <c r="W43" s="107"/>
      <c r="X43" s="107"/>
    </row>
    <row r="44" spans="1:24" ht="15" customHeight="1" thickTop="1" x14ac:dyDescent="0.2">
      <c r="A44" s="119"/>
      <c r="B44" s="119"/>
      <c r="C44" s="181"/>
      <c r="D44" s="181"/>
      <c r="E44" s="182"/>
      <c r="F44" s="181"/>
      <c r="G44" s="183"/>
      <c r="H44" s="183"/>
      <c r="I44" s="184"/>
      <c r="J44" s="183"/>
      <c r="K44" s="183"/>
      <c r="L44" s="183"/>
      <c r="M44" s="184"/>
      <c r="N44" s="183"/>
      <c r="O44" s="183"/>
      <c r="P44" s="183"/>
      <c r="Q44" s="184"/>
      <c r="R44" s="183"/>
      <c r="S44" s="183"/>
      <c r="T44" s="183"/>
      <c r="U44" s="184"/>
      <c r="V44" s="183"/>
      <c r="W44" s="107"/>
      <c r="X44" s="107"/>
    </row>
    <row r="45" spans="1:24" ht="36" customHeight="1" x14ac:dyDescent="0.2">
      <c r="A45" s="108"/>
      <c r="B45" s="288" t="s">
        <v>70</v>
      </c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78"/>
      <c r="X45" s="78"/>
    </row>
    <row r="46" spans="1:24" ht="15" customHeight="1" x14ac:dyDescent="0.2">
      <c r="B46" s="283" t="s">
        <v>73</v>
      </c>
      <c r="C46" s="283"/>
      <c r="D46" s="283"/>
      <c r="E46" s="283"/>
      <c r="F46" s="283"/>
      <c r="G46" s="283"/>
      <c r="H46" s="283"/>
      <c r="L46" s="112"/>
    </row>
    <row r="47" spans="1:24" ht="15" customHeight="1" x14ac:dyDescent="0.2">
      <c r="B47" s="234" t="s">
        <v>74</v>
      </c>
      <c r="C47" s="1"/>
      <c r="D47" s="1"/>
      <c r="E47" s="1"/>
      <c r="F47" s="1"/>
      <c r="G47" s="1"/>
      <c r="H47"/>
    </row>
    <row r="48" spans="1:24" ht="15" customHeight="1" x14ac:dyDescent="0.2">
      <c r="B48" s="283" t="s">
        <v>75</v>
      </c>
      <c r="C48" s="283"/>
      <c r="D48" s="283"/>
      <c r="E48" s="283"/>
      <c r="F48" s="283"/>
      <c r="G48" s="283"/>
      <c r="H48"/>
    </row>
    <row r="49" spans="20:22" ht="15" customHeight="1" x14ac:dyDescent="0.2"/>
    <row r="50" spans="20:22" ht="15" customHeight="1" x14ac:dyDescent="0.2"/>
    <row r="51" spans="20:22" ht="15" customHeight="1" x14ac:dyDescent="0.2">
      <c r="T51" s="55"/>
      <c r="V51" s="55"/>
    </row>
    <row r="52" spans="20:22" ht="15" customHeight="1" x14ac:dyDescent="0.2"/>
    <row r="53" spans="20:22" ht="15" customHeight="1" x14ac:dyDescent="0.2"/>
  </sheetData>
  <mergeCells count="36">
    <mergeCell ref="A41:B41"/>
    <mergeCell ref="B46:H46"/>
    <mergeCell ref="B48:G48"/>
    <mergeCell ref="A42:B43"/>
    <mergeCell ref="B45:V45"/>
    <mergeCell ref="A19:B19"/>
    <mergeCell ref="U5:V5"/>
    <mergeCell ref="O43:P43"/>
    <mergeCell ref="C43:D43"/>
    <mergeCell ref="E43:F43"/>
    <mergeCell ref="G43:H43"/>
    <mergeCell ref="Q43:R43"/>
    <mergeCell ref="S43:T43"/>
    <mergeCell ref="U43:V43"/>
    <mergeCell ref="A6:B6"/>
    <mergeCell ref="O5:P5"/>
    <mergeCell ref="S5:T5"/>
    <mergeCell ref="I43:J43"/>
    <mergeCell ref="K43:L43"/>
    <mergeCell ref="M43:N43"/>
    <mergeCell ref="A40:B40"/>
    <mergeCell ref="K4:N4"/>
    <mergeCell ref="O4:R4"/>
    <mergeCell ref="S4:V4"/>
    <mergeCell ref="C5:D5"/>
    <mergeCell ref="E5:F5"/>
    <mergeCell ref="G5:H5"/>
    <mergeCell ref="I5:J5"/>
    <mergeCell ref="Q5:R5"/>
    <mergeCell ref="K5:L5"/>
    <mergeCell ref="M5:N5"/>
    <mergeCell ref="A1:G1"/>
    <mergeCell ref="A2:G2"/>
    <mergeCell ref="A4:B5"/>
    <mergeCell ref="C4:F4"/>
    <mergeCell ref="G4:J4"/>
  </mergeCells>
  <phoneticPr fontId="0" type="noConversion"/>
  <printOptions horizontalCentered="1" verticalCentered="1"/>
  <pageMargins left="0.11811023622047245" right="0.11811023622047245" top="0.15748031496062992" bottom="0.15748031496062992" header="0" footer="0"/>
  <pageSetup paperSize="9" scale="78" orientation="landscape" verticalDpi="300" r:id="rId1"/>
  <headerFooter alignWithMargins="0"/>
  <ignoredErrors>
    <ignoredError sqref="R8 R26" formula="1"/>
    <ignoredError sqref="C40 G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47"/>
  <sheetViews>
    <sheetView workbookViewId="0">
      <selection sqref="A1:G1"/>
    </sheetView>
  </sheetViews>
  <sheetFormatPr defaultColWidth="9.140625" defaultRowHeight="12.75" x14ac:dyDescent="0.2"/>
  <cols>
    <col min="1" max="1" width="3.5703125" style="55" customWidth="1"/>
    <col min="2" max="2" width="38.85546875" style="55" customWidth="1"/>
    <col min="3" max="19" width="7.28515625" style="55" customWidth="1"/>
    <col min="20" max="20" width="7.28515625" style="56" customWidth="1"/>
    <col min="21" max="21" width="7.28515625" style="55" customWidth="1"/>
    <col min="22" max="22" width="7.28515625" style="56" customWidth="1"/>
    <col min="23" max="24" width="6.140625" style="56" customWidth="1"/>
    <col min="25" max="25" width="26.85546875" style="55" customWidth="1"/>
    <col min="26" max="16384" width="9.140625" style="55"/>
  </cols>
  <sheetData>
    <row r="1" spans="1:24" ht="15" customHeight="1" x14ac:dyDescent="0.2">
      <c r="A1" s="248" t="s">
        <v>21</v>
      </c>
      <c r="B1" s="249"/>
      <c r="C1" s="249"/>
      <c r="D1" s="249"/>
      <c r="E1" s="249"/>
      <c r="F1" s="249"/>
      <c r="G1" s="249"/>
    </row>
    <row r="2" spans="1:24" ht="15" customHeight="1" x14ac:dyDescent="0.2">
      <c r="A2" s="250" t="s">
        <v>27</v>
      </c>
      <c r="B2" s="251"/>
      <c r="C2" s="251"/>
      <c r="D2" s="251"/>
      <c r="E2" s="251"/>
      <c r="F2" s="251"/>
      <c r="G2" s="251"/>
    </row>
    <row r="3" spans="1:24" ht="15" customHeight="1" thickBot="1" x14ac:dyDescent="0.25">
      <c r="A3" s="57"/>
      <c r="B3" s="58"/>
    </row>
    <row r="4" spans="1:24" ht="15" customHeight="1" thickTop="1" x14ac:dyDescent="0.2">
      <c r="A4" s="252" t="s">
        <v>0</v>
      </c>
      <c r="B4" s="253"/>
      <c r="C4" s="256" t="s">
        <v>1</v>
      </c>
      <c r="D4" s="257"/>
      <c r="E4" s="257"/>
      <c r="F4" s="258"/>
      <c r="G4" s="259" t="s">
        <v>2</v>
      </c>
      <c r="H4" s="257"/>
      <c r="I4" s="257"/>
      <c r="J4" s="257"/>
      <c r="K4" s="256" t="s">
        <v>3</v>
      </c>
      <c r="L4" s="257"/>
      <c r="M4" s="257"/>
      <c r="N4" s="258"/>
      <c r="O4" s="259" t="s">
        <v>4</v>
      </c>
      <c r="P4" s="257"/>
      <c r="Q4" s="257"/>
      <c r="R4" s="257"/>
      <c r="S4" s="260" t="s">
        <v>5</v>
      </c>
      <c r="T4" s="261"/>
      <c r="U4" s="261"/>
      <c r="V4" s="262"/>
      <c r="W4" s="59"/>
      <c r="X4" s="59"/>
    </row>
    <row r="5" spans="1:24" ht="15" customHeight="1" x14ac:dyDescent="0.2">
      <c r="A5" s="254"/>
      <c r="B5" s="255"/>
      <c r="C5" s="263" t="s">
        <v>6</v>
      </c>
      <c r="D5" s="264"/>
      <c r="E5" s="265" t="s">
        <v>7</v>
      </c>
      <c r="F5" s="266"/>
      <c r="G5" s="267" t="s">
        <v>6</v>
      </c>
      <c r="H5" s="264"/>
      <c r="I5" s="265" t="s">
        <v>7</v>
      </c>
      <c r="J5" s="267"/>
      <c r="K5" s="263" t="s">
        <v>6</v>
      </c>
      <c r="L5" s="264"/>
      <c r="M5" s="265" t="s">
        <v>7</v>
      </c>
      <c r="N5" s="266"/>
      <c r="O5" s="267" t="s">
        <v>6</v>
      </c>
      <c r="P5" s="264"/>
      <c r="Q5" s="265" t="s">
        <v>7</v>
      </c>
      <c r="R5" s="267"/>
      <c r="S5" s="263" t="s">
        <v>6</v>
      </c>
      <c r="T5" s="264"/>
      <c r="U5" s="265" t="s">
        <v>7</v>
      </c>
      <c r="V5" s="266"/>
      <c r="W5" s="59"/>
      <c r="X5" s="59"/>
    </row>
    <row r="6" spans="1:24" ht="15" customHeight="1" thickBot="1" x14ac:dyDescent="0.25">
      <c r="A6" s="277" t="s">
        <v>8</v>
      </c>
      <c r="B6" s="300"/>
      <c r="C6" s="60" t="s">
        <v>9</v>
      </c>
      <c r="D6" s="61" t="s">
        <v>10</v>
      </c>
      <c r="E6" s="61" t="s">
        <v>9</v>
      </c>
      <c r="F6" s="62" t="s">
        <v>10</v>
      </c>
      <c r="G6" s="63" t="s">
        <v>9</v>
      </c>
      <c r="H6" s="61" t="s">
        <v>10</v>
      </c>
      <c r="I6" s="61" t="s">
        <v>9</v>
      </c>
      <c r="J6" s="64" t="s">
        <v>10</v>
      </c>
      <c r="K6" s="60" t="s">
        <v>9</v>
      </c>
      <c r="L6" s="61" t="s">
        <v>10</v>
      </c>
      <c r="M6" s="61" t="s">
        <v>9</v>
      </c>
      <c r="N6" s="62" t="s">
        <v>10</v>
      </c>
      <c r="O6" s="63" t="s">
        <v>9</v>
      </c>
      <c r="P6" s="61" t="s">
        <v>10</v>
      </c>
      <c r="Q6" s="61" t="s">
        <v>9</v>
      </c>
      <c r="R6" s="64" t="s">
        <v>10</v>
      </c>
      <c r="S6" s="65" t="s">
        <v>9</v>
      </c>
      <c r="T6" s="66" t="s">
        <v>10</v>
      </c>
      <c r="U6" s="66" t="s">
        <v>9</v>
      </c>
      <c r="V6" s="67" t="s">
        <v>10</v>
      </c>
      <c r="W6" s="59"/>
      <c r="X6" s="59"/>
    </row>
    <row r="7" spans="1:24" ht="15" customHeight="1" x14ac:dyDescent="0.2">
      <c r="A7" s="68">
        <v>1</v>
      </c>
      <c r="B7" s="69" t="s">
        <v>11</v>
      </c>
      <c r="C7" s="70">
        <v>3</v>
      </c>
      <c r="D7" s="71"/>
      <c r="E7" s="72">
        <f>IF(C7&gt;0,C7*34, " ")</f>
        <v>102</v>
      </c>
      <c r="F7" s="73" t="str">
        <f>IF(D7&gt;0,D7*34, " ")</f>
        <v xml:space="preserve"> </v>
      </c>
      <c r="G7" s="74">
        <v>3</v>
      </c>
      <c r="H7" s="71"/>
      <c r="I7" s="72">
        <f>IF(G7&gt;0,G7*34, " ")</f>
        <v>102</v>
      </c>
      <c r="J7" s="73" t="str">
        <f>IF(H7&gt;0,H7*34, " ")</f>
        <v xml:space="preserve"> </v>
      </c>
      <c r="K7" s="70">
        <v>3</v>
      </c>
      <c r="L7" s="71"/>
      <c r="M7" s="72">
        <f>IF(K7&gt;0,K7*34, " ")</f>
        <v>102</v>
      </c>
      <c r="N7" s="73" t="str">
        <f>IF(L7&gt;0,L7*34, " ")</f>
        <v xml:space="preserve"> </v>
      </c>
      <c r="O7" s="74">
        <v>3</v>
      </c>
      <c r="P7" s="71"/>
      <c r="Q7" s="72">
        <f>IF(O7&gt;0, O7*32, " ")</f>
        <v>96</v>
      </c>
      <c r="R7" s="73" t="str">
        <f>IF(P7&gt;0,P7*32, " ")</f>
        <v xml:space="preserve"> </v>
      </c>
      <c r="S7" s="75">
        <f>IF(C7+G7+K7+O7&gt;0,C7+G7+K7+O7, " ")</f>
        <v>12</v>
      </c>
      <c r="T7" s="76" t="str">
        <f>IF(D7+H7+L7+P7&gt;0, D7+H7+L7+P7, " ")</f>
        <v xml:space="preserve"> </v>
      </c>
      <c r="U7" s="76">
        <f>IF(S7&lt;&gt;" ", (IF(E7&lt;&gt;" ", E7, 0)+IF(I7&lt;&gt;" ", I7, 0)+IF(M7&lt;&gt;" ", M7, 0)+IF(Q7&lt;&gt;" ", Q7, 0)), " ")</f>
        <v>402</v>
      </c>
      <c r="V7" s="77" t="str">
        <f>IF(T7&lt;&gt;" ", (IF(F7&lt;&gt;" ", F7, 0)+IF(J7&lt;&gt;" ", J7, 0)+IF(N7&lt;&gt;" ", N7, 0)+IF(R7&lt;&gt;" ", R7, 0)), " ")</f>
        <v xml:space="preserve"> </v>
      </c>
      <c r="W7" s="78"/>
      <c r="X7" s="78"/>
    </row>
    <row r="8" spans="1:24" ht="15" customHeight="1" x14ac:dyDescent="0.2">
      <c r="A8" s="180">
        <v>2</v>
      </c>
      <c r="B8" s="80" t="s">
        <v>12</v>
      </c>
      <c r="C8" s="81">
        <v>2</v>
      </c>
      <c r="D8" s="82"/>
      <c r="E8" s="83">
        <f>IF(C8&gt;0,C8*34, " ")</f>
        <v>68</v>
      </c>
      <c r="F8" s="84" t="str">
        <f>IF(D8&gt;0,D8*34, " ")</f>
        <v xml:space="preserve"> </v>
      </c>
      <c r="G8" s="85">
        <v>2</v>
      </c>
      <c r="H8" s="82"/>
      <c r="I8" s="83">
        <f>IF(G8&gt;0,G8*34, " ")</f>
        <v>68</v>
      </c>
      <c r="J8" s="84" t="str">
        <f>IF(H8&gt;0,H8*34, " ")</f>
        <v xml:space="preserve"> </v>
      </c>
      <c r="K8" s="81">
        <v>2</v>
      </c>
      <c r="L8" s="82"/>
      <c r="M8" s="83">
        <f>IF(K8&gt;0,K8*34, " ")</f>
        <v>68</v>
      </c>
      <c r="N8" s="84" t="str">
        <f>IF(L8&gt;0,L8*34, " ")</f>
        <v xml:space="preserve"> </v>
      </c>
      <c r="O8" s="85">
        <v>2</v>
      </c>
      <c r="P8" s="82"/>
      <c r="Q8" s="83">
        <f>IF(O8&gt;0,O8*32, " ")</f>
        <v>64</v>
      </c>
      <c r="R8" s="84" t="str">
        <f>IF(P8&gt;0,P8*34, " ")</f>
        <v xml:space="preserve"> </v>
      </c>
      <c r="S8" s="86">
        <f t="shared" ref="S8:S15" si="0">IF(C8+G8+K8+O8&gt;0,C8+G8+K8+O8, " ")</f>
        <v>8</v>
      </c>
      <c r="T8" s="83" t="str">
        <f t="shared" ref="T8:T15" si="1">IF(D8+H8+L8+P8&gt;0, D8+H8+L8+P8, " ")</f>
        <v xml:space="preserve"> </v>
      </c>
      <c r="U8" s="83">
        <f t="shared" ref="U8:U15" si="2">IF(S8&lt;&gt;" ", (IF(E8&lt;&gt;" ", E8, 0)+IF(I8&lt;&gt;" ", I8, 0)+IF(M8&lt;&gt;" ", M8, 0)+IF(Q8&lt;&gt;" ", Q8, 0)), " ")</f>
        <v>268</v>
      </c>
      <c r="V8" s="84" t="str">
        <f t="shared" ref="V8:V15" si="3">IF(T8&lt;&gt;" ", (IF(F8&lt;&gt;" ", F8, 0)+IF(J8&lt;&gt;" ", J8, 0)+IF(N8&lt;&gt;" ", N8, 0)+IF(R8&lt;&gt;" ", R8, 0)), " ")</f>
        <v xml:space="preserve"> </v>
      </c>
      <c r="W8" s="78"/>
      <c r="X8" s="78"/>
    </row>
    <row r="9" spans="1:24" ht="15" customHeight="1" x14ac:dyDescent="0.2">
      <c r="A9" s="180">
        <v>3</v>
      </c>
      <c r="B9" s="80" t="s">
        <v>14</v>
      </c>
      <c r="C9" s="81">
        <v>2</v>
      </c>
      <c r="D9" s="82"/>
      <c r="E9" s="83">
        <f t="shared" ref="E9:F15" si="4">IF(C9&gt;0,C9*34, " ")</f>
        <v>68</v>
      </c>
      <c r="F9" s="84" t="str">
        <f t="shared" si="4"/>
        <v xml:space="preserve"> </v>
      </c>
      <c r="G9" s="82">
        <v>2</v>
      </c>
      <c r="H9" s="82"/>
      <c r="I9" s="83">
        <f t="shared" ref="I9:J15" si="5">IF(G9&gt;0,G9*34, " ")</f>
        <v>68</v>
      </c>
      <c r="J9" s="84" t="str">
        <f t="shared" si="5"/>
        <v xml:space="preserve"> </v>
      </c>
      <c r="K9" s="81">
        <v>2</v>
      </c>
      <c r="L9" s="82"/>
      <c r="M9" s="83">
        <f t="shared" ref="M9:N13" si="6">IF(K9&gt;0,K9*34, " ")</f>
        <v>68</v>
      </c>
      <c r="N9" s="84" t="str">
        <f t="shared" si="6"/>
        <v xml:space="preserve"> </v>
      </c>
      <c r="O9" s="85">
        <v>2</v>
      </c>
      <c r="P9" s="82"/>
      <c r="Q9" s="83">
        <f t="shared" ref="Q9:R15" si="7">IF(O9&gt;0,O9*32, " ")</f>
        <v>64</v>
      </c>
      <c r="R9" s="84" t="str">
        <f t="shared" si="7"/>
        <v xml:space="preserve"> </v>
      </c>
      <c r="S9" s="86">
        <f t="shared" si="0"/>
        <v>8</v>
      </c>
      <c r="T9" s="83" t="str">
        <f t="shared" si="1"/>
        <v xml:space="preserve"> </v>
      </c>
      <c r="U9" s="83">
        <f t="shared" si="2"/>
        <v>268</v>
      </c>
      <c r="V9" s="84" t="str">
        <f t="shared" si="3"/>
        <v xml:space="preserve"> </v>
      </c>
      <c r="W9" s="78"/>
      <c r="X9" s="78"/>
    </row>
    <row r="10" spans="1:24" ht="15" customHeight="1" x14ac:dyDescent="0.2">
      <c r="A10" s="180">
        <v>4</v>
      </c>
      <c r="B10" s="87" t="s">
        <v>49</v>
      </c>
      <c r="C10" s="81">
        <v>4</v>
      </c>
      <c r="D10" s="82"/>
      <c r="E10" s="83">
        <f t="shared" si="4"/>
        <v>136</v>
      </c>
      <c r="F10" s="84" t="str">
        <f t="shared" si="4"/>
        <v xml:space="preserve"> </v>
      </c>
      <c r="G10" s="82">
        <v>4</v>
      </c>
      <c r="H10" s="82"/>
      <c r="I10" s="83">
        <f t="shared" si="5"/>
        <v>136</v>
      </c>
      <c r="J10" s="84" t="str">
        <f t="shared" si="5"/>
        <v xml:space="preserve"> </v>
      </c>
      <c r="K10" s="81">
        <v>3</v>
      </c>
      <c r="L10" s="82"/>
      <c r="M10" s="83">
        <f>IF(K10&gt;0,K10*34, " ")</f>
        <v>102</v>
      </c>
      <c r="N10" s="84" t="str">
        <f t="shared" si="6"/>
        <v xml:space="preserve"> </v>
      </c>
      <c r="O10" s="85">
        <v>3</v>
      </c>
      <c r="P10" s="82"/>
      <c r="Q10" s="83">
        <f t="shared" si="7"/>
        <v>96</v>
      </c>
      <c r="R10" s="84" t="str">
        <f t="shared" si="7"/>
        <v xml:space="preserve"> </v>
      </c>
      <c r="S10" s="86">
        <f t="shared" si="0"/>
        <v>14</v>
      </c>
      <c r="T10" s="83" t="str">
        <f t="shared" si="1"/>
        <v xml:space="preserve"> </v>
      </c>
      <c r="U10" s="83">
        <f>IF(S10&lt;&gt;" ", (IF(E10&lt;&gt;" ", E10, 0)+IF(I10&lt;&gt;" ", I10, 0)+IF(M10&lt;&gt;" ", M10, 0)+IF(Q10&lt;&gt;" ", Q10, 0)), " ")</f>
        <v>470</v>
      </c>
      <c r="V10" s="84" t="str">
        <f t="shared" si="3"/>
        <v xml:space="preserve"> </v>
      </c>
      <c r="W10" s="78"/>
      <c r="X10" s="78"/>
    </row>
    <row r="11" spans="1:24" ht="15" customHeight="1" x14ac:dyDescent="0.2">
      <c r="A11" s="180">
        <v>5</v>
      </c>
      <c r="B11" s="87" t="s">
        <v>20</v>
      </c>
      <c r="C11" s="81"/>
      <c r="D11" s="82">
        <v>2</v>
      </c>
      <c r="E11" s="83" t="str">
        <f t="shared" si="4"/>
        <v xml:space="preserve"> </v>
      </c>
      <c r="F11" s="84">
        <f t="shared" si="4"/>
        <v>68</v>
      </c>
      <c r="G11" s="82"/>
      <c r="H11" s="82"/>
      <c r="I11" s="83" t="str">
        <f t="shared" si="5"/>
        <v xml:space="preserve"> </v>
      </c>
      <c r="J11" s="84" t="str">
        <f t="shared" si="5"/>
        <v xml:space="preserve"> </v>
      </c>
      <c r="K11" s="81"/>
      <c r="L11" s="82"/>
      <c r="M11" s="83" t="str">
        <f t="shared" ref="M11:M12" si="8">IF(K11&gt;0,K11*34, " ")</f>
        <v xml:space="preserve"> </v>
      </c>
      <c r="N11" s="84" t="str">
        <f t="shared" si="6"/>
        <v xml:space="preserve"> </v>
      </c>
      <c r="O11" s="85"/>
      <c r="P11" s="82"/>
      <c r="Q11" s="83" t="str">
        <f t="shared" si="7"/>
        <v xml:space="preserve"> </v>
      </c>
      <c r="R11" s="84" t="str">
        <f t="shared" si="7"/>
        <v xml:space="preserve"> </v>
      </c>
      <c r="S11" s="86" t="str">
        <f t="shared" si="0"/>
        <v xml:space="preserve"> </v>
      </c>
      <c r="T11" s="83">
        <f t="shared" si="1"/>
        <v>2</v>
      </c>
      <c r="U11" s="83" t="str">
        <f>IF(S11&lt;&gt;" ", (IF(E11&lt;&gt;" ", E11, 0)+IF(I11&lt;&gt;" ", I11, 0)+IF(M11&lt;&gt;" ", M11, 0)+IF(Q11&lt;&gt;" ", Q11, 0)), " ")</f>
        <v xml:space="preserve"> </v>
      </c>
      <c r="V11" s="84">
        <f t="shared" si="3"/>
        <v>68</v>
      </c>
      <c r="W11" s="78"/>
      <c r="X11" s="78"/>
    </row>
    <row r="12" spans="1:24" ht="15" customHeight="1" x14ac:dyDescent="0.2">
      <c r="A12" s="180">
        <v>6</v>
      </c>
      <c r="B12" s="80" t="s">
        <v>13</v>
      </c>
      <c r="C12" s="81">
        <v>2</v>
      </c>
      <c r="D12" s="82"/>
      <c r="E12" s="83">
        <f t="shared" si="4"/>
        <v>68</v>
      </c>
      <c r="F12" s="84" t="str">
        <f t="shared" si="4"/>
        <v xml:space="preserve"> </v>
      </c>
      <c r="G12" s="82"/>
      <c r="H12" s="82"/>
      <c r="I12" s="83" t="str">
        <f t="shared" si="5"/>
        <v xml:space="preserve"> </v>
      </c>
      <c r="J12" s="84" t="str">
        <f t="shared" si="5"/>
        <v xml:space="preserve"> </v>
      </c>
      <c r="K12" s="81"/>
      <c r="L12" s="82"/>
      <c r="M12" s="83" t="str">
        <f t="shared" si="8"/>
        <v xml:space="preserve"> </v>
      </c>
      <c r="N12" s="84" t="str">
        <f t="shared" si="6"/>
        <v xml:space="preserve"> </v>
      </c>
      <c r="O12" s="85"/>
      <c r="P12" s="82"/>
      <c r="Q12" s="83" t="str">
        <f t="shared" si="7"/>
        <v xml:space="preserve"> </v>
      </c>
      <c r="R12" s="84" t="str">
        <f t="shared" si="7"/>
        <v xml:space="preserve"> </v>
      </c>
      <c r="S12" s="86">
        <f t="shared" si="0"/>
        <v>2</v>
      </c>
      <c r="T12" s="83" t="str">
        <f t="shared" si="1"/>
        <v xml:space="preserve"> </v>
      </c>
      <c r="U12" s="83">
        <f t="shared" si="2"/>
        <v>68</v>
      </c>
      <c r="V12" s="84" t="str">
        <f t="shared" si="3"/>
        <v xml:space="preserve"> </v>
      </c>
      <c r="W12" s="78"/>
      <c r="X12" s="78"/>
    </row>
    <row r="13" spans="1:24" ht="15" customHeight="1" x14ac:dyDescent="0.2">
      <c r="A13" s="180">
        <v>7</v>
      </c>
      <c r="B13" s="80" t="s">
        <v>64</v>
      </c>
      <c r="C13" s="81"/>
      <c r="D13" s="82"/>
      <c r="E13" s="83" t="str">
        <f t="shared" si="4"/>
        <v xml:space="preserve"> </v>
      </c>
      <c r="F13" s="84" t="str">
        <f t="shared" si="4"/>
        <v xml:space="preserve"> </v>
      </c>
      <c r="G13" s="82"/>
      <c r="H13" s="82"/>
      <c r="I13" s="83" t="str">
        <f t="shared" si="5"/>
        <v xml:space="preserve"> </v>
      </c>
      <c r="J13" s="84" t="str">
        <f t="shared" si="5"/>
        <v xml:space="preserve"> </v>
      </c>
      <c r="K13" s="81">
        <v>2</v>
      </c>
      <c r="L13" s="82"/>
      <c r="M13" s="83">
        <f t="shared" ref="M13:M19" si="9">IF(K13&gt;0,K13*34, " ")</f>
        <v>68</v>
      </c>
      <c r="N13" s="84" t="str">
        <f t="shared" si="6"/>
        <v xml:space="preserve"> </v>
      </c>
      <c r="O13" s="85"/>
      <c r="P13" s="82"/>
      <c r="Q13" s="83" t="str">
        <f t="shared" si="7"/>
        <v xml:space="preserve"> </v>
      </c>
      <c r="R13" s="84" t="str">
        <f t="shared" si="7"/>
        <v xml:space="preserve"> </v>
      </c>
      <c r="S13" s="86">
        <v>2</v>
      </c>
      <c r="T13" s="83" t="str">
        <f t="shared" si="1"/>
        <v xml:space="preserve"> </v>
      </c>
      <c r="U13" s="83">
        <f t="shared" si="2"/>
        <v>68</v>
      </c>
      <c r="V13" s="84" t="str">
        <f t="shared" si="3"/>
        <v xml:space="preserve"> </v>
      </c>
      <c r="W13" s="78"/>
      <c r="X13" s="78"/>
    </row>
    <row r="14" spans="1:24" ht="15" customHeight="1" x14ac:dyDescent="0.2">
      <c r="A14" s="180">
        <v>8</v>
      </c>
      <c r="B14" s="80" t="s">
        <v>22</v>
      </c>
      <c r="C14" s="81">
        <v>2</v>
      </c>
      <c r="D14" s="82"/>
      <c r="E14" s="83">
        <f t="shared" si="4"/>
        <v>68</v>
      </c>
      <c r="F14" s="84"/>
      <c r="G14" s="82">
        <v>2</v>
      </c>
      <c r="H14" s="82"/>
      <c r="I14" s="83">
        <f t="shared" si="5"/>
        <v>68</v>
      </c>
      <c r="J14" s="84"/>
      <c r="K14" s="81"/>
      <c r="L14" s="82"/>
      <c r="M14" s="83" t="str">
        <f t="shared" si="9"/>
        <v xml:space="preserve"> </v>
      </c>
      <c r="N14" s="84"/>
      <c r="O14" s="85"/>
      <c r="P14" s="82"/>
      <c r="Q14" s="83" t="str">
        <f t="shared" si="7"/>
        <v xml:space="preserve"> </v>
      </c>
      <c r="R14" s="84"/>
      <c r="S14" s="86">
        <f t="shared" si="0"/>
        <v>4</v>
      </c>
      <c r="T14" s="83" t="str">
        <f t="shared" si="1"/>
        <v xml:space="preserve"> </v>
      </c>
      <c r="U14" s="83">
        <f t="shared" si="2"/>
        <v>136</v>
      </c>
      <c r="V14" s="84" t="str">
        <f t="shared" si="3"/>
        <v xml:space="preserve"> </v>
      </c>
      <c r="W14" s="78"/>
      <c r="X14" s="78"/>
    </row>
    <row r="15" spans="1:24" ht="15" customHeight="1" x14ac:dyDescent="0.2">
      <c r="A15" s="180">
        <v>9</v>
      </c>
      <c r="B15" s="88" t="s">
        <v>35</v>
      </c>
      <c r="C15" s="81">
        <v>2</v>
      </c>
      <c r="D15" s="82"/>
      <c r="E15" s="83">
        <f t="shared" si="4"/>
        <v>68</v>
      </c>
      <c r="F15" s="84" t="str">
        <f t="shared" si="4"/>
        <v xml:space="preserve"> </v>
      </c>
      <c r="G15" s="82"/>
      <c r="H15" s="82"/>
      <c r="I15" s="83" t="str">
        <f t="shared" si="5"/>
        <v xml:space="preserve"> </v>
      </c>
      <c r="J15" s="84" t="str">
        <f t="shared" si="5"/>
        <v xml:space="preserve"> </v>
      </c>
      <c r="K15" s="81"/>
      <c r="L15" s="82"/>
      <c r="M15" s="83" t="str">
        <f t="shared" si="9"/>
        <v xml:space="preserve"> </v>
      </c>
      <c r="N15" s="84" t="str">
        <f>IF(L15&gt;0,L15*34, " ")</f>
        <v xml:space="preserve"> </v>
      </c>
      <c r="O15" s="85"/>
      <c r="P15" s="82"/>
      <c r="Q15" s="83" t="str">
        <f t="shared" si="7"/>
        <v xml:space="preserve"> </v>
      </c>
      <c r="R15" s="84" t="str">
        <f>IF(P15&gt;0,P15*32, " ")</f>
        <v xml:space="preserve"> </v>
      </c>
      <c r="S15" s="86">
        <f t="shared" si="0"/>
        <v>2</v>
      </c>
      <c r="T15" s="83" t="str">
        <f t="shared" si="1"/>
        <v xml:space="preserve"> </v>
      </c>
      <c r="U15" s="83">
        <f t="shared" si="2"/>
        <v>68</v>
      </c>
      <c r="V15" s="84" t="str">
        <f t="shared" si="3"/>
        <v xml:space="preserve"> </v>
      </c>
      <c r="W15" s="78"/>
      <c r="X15" s="78"/>
    </row>
    <row r="16" spans="1:24" ht="15" customHeight="1" x14ac:dyDescent="0.2">
      <c r="A16" s="180">
        <v>10</v>
      </c>
      <c r="B16" s="88" t="s">
        <v>37</v>
      </c>
      <c r="C16" s="81">
        <v>2</v>
      </c>
      <c r="D16" s="82"/>
      <c r="E16" s="83">
        <f t="shared" ref="E16:E18" si="10">IF(C16&gt;0,C16*34, " ")</f>
        <v>68</v>
      </c>
      <c r="F16" s="84" t="str">
        <f t="shared" ref="F16" si="11">IF(D16&gt;0,D16*34, " ")</f>
        <v xml:space="preserve"> </v>
      </c>
      <c r="G16" s="82"/>
      <c r="H16" s="82"/>
      <c r="I16" s="83" t="str">
        <f t="shared" ref="I16:I18" si="12">IF(G16&gt;0,G16*34, " ")</f>
        <v xml:space="preserve"> </v>
      </c>
      <c r="J16" s="84" t="str">
        <f t="shared" ref="J16" si="13">IF(H16&gt;0,H16*34, " ")</f>
        <v xml:space="preserve"> </v>
      </c>
      <c r="K16" s="81"/>
      <c r="L16" s="82"/>
      <c r="M16" s="83" t="str">
        <f t="shared" si="9"/>
        <v xml:space="preserve"> </v>
      </c>
      <c r="N16" s="84" t="str">
        <f t="shared" ref="N16" si="14">IF(L16&gt;0,L16*34, " ")</f>
        <v xml:space="preserve"> </v>
      </c>
      <c r="O16" s="85"/>
      <c r="P16" s="82"/>
      <c r="Q16" s="83" t="str">
        <f t="shared" ref="Q16:Q19" si="15">IF(O16&gt;0,O16*32, " ")</f>
        <v xml:space="preserve"> </v>
      </c>
      <c r="R16" s="84" t="str">
        <f t="shared" ref="R16" si="16">IF(P16&gt;0,P16*32, " ")</f>
        <v xml:space="preserve"> </v>
      </c>
      <c r="S16" s="192">
        <f t="shared" ref="S16" si="17">IF(C16+G16+K16+O16&gt;0,C16+G16+K16+O16, " ")</f>
        <v>2</v>
      </c>
      <c r="T16" s="83" t="str">
        <f t="shared" ref="T16" si="18">IF(D16+H16+L16+P16&gt;0, D16+H16+L16+P16, " ")</f>
        <v xml:space="preserve"> </v>
      </c>
      <c r="U16" s="83">
        <f t="shared" ref="U16:U18" si="19">IF(S16&lt;&gt;" ", (IF(E16&lt;&gt;" ", E16, 0)+IF(I16&lt;&gt;" ", I16, 0)+IF(M16&lt;&gt;" ", M16, 0)+IF(Q16&lt;&gt;" ", Q16, 0)), " ")</f>
        <v>68</v>
      </c>
      <c r="V16" s="84" t="str">
        <f t="shared" ref="V16" si="20">IF(T16&lt;&gt;" ", (IF(F16&lt;&gt;" ", F16, 0)+IF(J16&lt;&gt;" ", J16, 0)+IF(N16&lt;&gt;" ", N16, 0)+IF(R16&lt;&gt;" ", R16, 0)), " ")</f>
        <v xml:space="preserve"> </v>
      </c>
      <c r="W16" s="78"/>
      <c r="X16" s="78"/>
    </row>
    <row r="17" spans="1:24" ht="15" customHeight="1" x14ac:dyDescent="0.2">
      <c r="A17" s="180">
        <v>11</v>
      </c>
      <c r="B17" s="35" t="s">
        <v>66</v>
      </c>
      <c r="C17" s="26">
        <v>1</v>
      </c>
      <c r="D17" s="27"/>
      <c r="E17" s="20">
        <f t="shared" si="10"/>
        <v>34</v>
      </c>
      <c r="F17" s="21"/>
      <c r="G17" s="27">
        <v>1</v>
      </c>
      <c r="H17" s="27"/>
      <c r="I17" s="20">
        <f t="shared" si="12"/>
        <v>34</v>
      </c>
      <c r="J17" s="21"/>
      <c r="K17" s="26">
        <v>1</v>
      </c>
      <c r="L17" s="27"/>
      <c r="M17" s="20">
        <f t="shared" si="9"/>
        <v>34</v>
      </c>
      <c r="N17" s="21"/>
      <c r="O17" s="29">
        <v>1</v>
      </c>
      <c r="P17" s="27"/>
      <c r="Q17" s="20">
        <f t="shared" si="15"/>
        <v>32</v>
      </c>
      <c r="R17" s="21"/>
      <c r="S17" s="49">
        <f t="shared" ref="S17:S18" si="21">C17+G17+K17+O17</f>
        <v>4</v>
      </c>
      <c r="T17" s="46"/>
      <c r="U17" s="46">
        <f t="shared" si="19"/>
        <v>134</v>
      </c>
      <c r="V17" s="53"/>
      <c r="W17" s="78"/>
      <c r="X17" s="78"/>
    </row>
    <row r="18" spans="1:24" ht="15" customHeight="1" x14ac:dyDescent="0.2">
      <c r="A18" s="180">
        <v>12</v>
      </c>
      <c r="B18" s="185" t="s">
        <v>67</v>
      </c>
      <c r="C18" s="26">
        <v>1</v>
      </c>
      <c r="D18" s="27"/>
      <c r="E18" s="20">
        <f t="shared" si="10"/>
        <v>34</v>
      </c>
      <c r="F18" s="21"/>
      <c r="G18" s="27">
        <v>1</v>
      </c>
      <c r="H18" s="27"/>
      <c r="I18" s="20">
        <f t="shared" si="12"/>
        <v>34</v>
      </c>
      <c r="J18" s="21"/>
      <c r="K18" s="26"/>
      <c r="L18" s="27"/>
      <c r="M18" s="20" t="str">
        <f t="shared" si="9"/>
        <v xml:space="preserve"> </v>
      </c>
      <c r="N18" s="21"/>
      <c r="O18" s="29"/>
      <c r="P18" s="27"/>
      <c r="Q18" s="20" t="str">
        <f t="shared" si="15"/>
        <v xml:space="preserve"> </v>
      </c>
      <c r="R18" s="21"/>
      <c r="S18" s="50">
        <f t="shared" si="21"/>
        <v>2</v>
      </c>
      <c r="T18" s="186"/>
      <c r="U18" s="20">
        <f t="shared" si="19"/>
        <v>68</v>
      </c>
      <c r="V18" s="187"/>
      <c r="W18" s="78"/>
      <c r="X18" s="78"/>
    </row>
    <row r="19" spans="1:24" ht="15" customHeight="1" thickBot="1" x14ac:dyDescent="0.25">
      <c r="A19" s="180">
        <v>13</v>
      </c>
      <c r="B19" s="25" t="s">
        <v>68</v>
      </c>
      <c r="C19" s="26"/>
      <c r="D19" s="27"/>
      <c r="E19" s="20" t="str">
        <f>IF(C19&gt;0,C19*34, " ")</f>
        <v xml:space="preserve"> </v>
      </c>
      <c r="F19" s="21"/>
      <c r="G19" s="27"/>
      <c r="H19" s="27"/>
      <c r="I19" s="20"/>
      <c r="J19" s="21"/>
      <c r="K19" s="26">
        <v>1</v>
      </c>
      <c r="L19" s="27"/>
      <c r="M19" s="20">
        <f t="shared" si="9"/>
        <v>34</v>
      </c>
      <c r="N19" s="21"/>
      <c r="O19" s="29">
        <v>1</v>
      </c>
      <c r="P19" s="27"/>
      <c r="Q19" s="20">
        <f t="shared" si="15"/>
        <v>32</v>
      </c>
      <c r="R19" s="21"/>
      <c r="S19" s="51">
        <f>C19+G19+K19+O19</f>
        <v>2</v>
      </c>
      <c r="T19" s="45">
        <f>D19+H19+L19+P19</f>
        <v>0</v>
      </c>
      <c r="U19" s="45">
        <f>IF(S19&lt;&gt;" ", (IF(E19&lt;&gt;" ", E19, 0)+IF(I19&lt;&gt;" ", I19, 0)+IF(M19&lt;&gt;" ", M19, 0)+IF(Q19&lt;&gt;" ", Q19, 0)), " ")</f>
        <v>66</v>
      </c>
      <c r="V19" s="52">
        <f>IF(T19&lt;&gt;" ", (IF(F19&lt;&gt;" ", F19, 0)+IF(J19&lt;&gt;" ", J19, 0)+IF(N19&lt;&gt;" ", N19, 0)+IF(R19&lt;&gt;" ", R19, 0)), " ")</f>
        <v>0</v>
      </c>
      <c r="W19" s="78"/>
      <c r="X19" s="78"/>
    </row>
    <row r="20" spans="1:24" ht="15" customHeight="1" thickBot="1" x14ac:dyDescent="0.25">
      <c r="A20" s="268" t="s">
        <v>16</v>
      </c>
      <c r="B20" s="289"/>
      <c r="C20" s="202" t="s">
        <v>9</v>
      </c>
      <c r="D20" s="199" t="s">
        <v>10</v>
      </c>
      <c r="E20" s="199" t="s">
        <v>9</v>
      </c>
      <c r="F20" s="200" t="s">
        <v>10</v>
      </c>
      <c r="G20" s="203" t="s">
        <v>9</v>
      </c>
      <c r="H20" s="199" t="s">
        <v>10</v>
      </c>
      <c r="I20" s="199" t="s">
        <v>9</v>
      </c>
      <c r="J20" s="201" t="s">
        <v>10</v>
      </c>
      <c r="K20" s="202" t="s">
        <v>9</v>
      </c>
      <c r="L20" s="199" t="s">
        <v>10</v>
      </c>
      <c r="M20" s="199" t="s">
        <v>9</v>
      </c>
      <c r="N20" s="200" t="s">
        <v>10</v>
      </c>
      <c r="O20" s="203" t="s">
        <v>9</v>
      </c>
      <c r="P20" s="199" t="s">
        <v>10</v>
      </c>
      <c r="Q20" s="199" t="s">
        <v>9</v>
      </c>
      <c r="R20" s="200" t="s">
        <v>10</v>
      </c>
      <c r="S20" s="202" t="s">
        <v>9</v>
      </c>
      <c r="T20" s="199" t="s">
        <v>10</v>
      </c>
      <c r="U20" s="199" t="s">
        <v>9</v>
      </c>
      <c r="V20" s="200" t="s">
        <v>10</v>
      </c>
      <c r="W20" s="78"/>
      <c r="X20" s="78"/>
    </row>
    <row r="21" spans="1:24" ht="15" customHeight="1" x14ac:dyDescent="0.2">
      <c r="A21" s="68">
        <v>1</v>
      </c>
      <c r="B21" s="98" t="s">
        <v>28</v>
      </c>
      <c r="C21" s="101">
        <v>3</v>
      </c>
      <c r="D21" s="101">
        <v>2</v>
      </c>
      <c r="E21" s="83">
        <f t="shared" ref="E21:F24" si="22">IF(C21&gt;0,C21*34, " ")</f>
        <v>102</v>
      </c>
      <c r="F21" s="84">
        <f t="shared" si="22"/>
        <v>68</v>
      </c>
      <c r="G21" s="101">
        <v>3</v>
      </c>
      <c r="H21" s="101">
        <v>2</v>
      </c>
      <c r="I21" s="83">
        <f t="shared" ref="I21:J24" si="23">IF(G21&gt;0,G21*34, " ")</f>
        <v>102</v>
      </c>
      <c r="J21" s="84">
        <f t="shared" si="23"/>
        <v>68</v>
      </c>
      <c r="K21" s="100">
        <v>2</v>
      </c>
      <c r="L21" s="101"/>
      <c r="M21" s="83">
        <f t="shared" ref="M21:N24" si="24">IF(K21&gt;0,K21*34, " ")</f>
        <v>68</v>
      </c>
      <c r="N21" s="84" t="str">
        <f t="shared" si="24"/>
        <v xml:space="preserve"> </v>
      </c>
      <c r="O21" s="101">
        <v>2</v>
      </c>
      <c r="P21" s="99"/>
      <c r="Q21" s="83">
        <f>IF(O21&gt;0, O21*32, " ")</f>
        <v>64</v>
      </c>
      <c r="R21" s="84" t="str">
        <f>IF(P21&gt;0,P21*32, " ")</f>
        <v xml:space="preserve"> </v>
      </c>
      <c r="S21" s="86">
        <f>IF(C21+G21+K21+O21&gt;0,C21+G21+K21+O21, " ")</f>
        <v>10</v>
      </c>
      <c r="T21" s="83">
        <f>IF(D21+H21+L21+P21&gt;0, D21+H21+L21+P21, " ")</f>
        <v>4</v>
      </c>
      <c r="U21" s="83">
        <f>IF(S21&lt;&gt;" ", (IF(E21&lt;&gt;" ", E21, 0)+IF(I21&lt;&gt;" ", I21, 0)+IF(M21&lt;&gt;" ", M21, 0)+IF(Q21&lt;&gt;" ", Q21, 0)), " ")</f>
        <v>336</v>
      </c>
      <c r="V21" s="83">
        <f>IF(T21&lt;&gt;" ", (IF(F21&lt;&gt;" ", F21, 0)+IF(J21&lt;&gt;" ", J21, 0)+IF(N21&lt;&gt;" ", N21, 0)+IF(R21&lt;&gt;" ", R21, 0)), " ")</f>
        <v>136</v>
      </c>
      <c r="W21" s="78"/>
      <c r="X21" s="78"/>
    </row>
    <row r="22" spans="1:24" ht="15" customHeight="1" x14ac:dyDescent="0.2">
      <c r="A22" s="198">
        <v>2</v>
      </c>
      <c r="B22" s="213" t="s">
        <v>39</v>
      </c>
      <c r="C22" s="214">
        <v>1</v>
      </c>
      <c r="D22" s="215">
        <v>1</v>
      </c>
      <c r="E22" s="216">
        <f t="shared" si="22"/>
        <v>34</v>
      </c>
      <c r="F22" s="217">
        <v>34</v>
      </c>
      <c r="G22" s="215">
        <v>1</v>
      </c>
      <c r="H22" s="215">
        <v>1</v>
      </c>
      <c r="I22" s="216">
        <v>34</v>
      </c>
      <c r="J22" s="217">
        <v>34</v>
      </c>
      <c r="K22" s="218"/>
      <c r="L22" s="215"/>
      <c r="M22" s="216"/>
      <c r="N22" s="217"/>
      <c r="O22" s="215"/>
      <c r="P22" s="219"/>
      <c r="Q22" s="83" t="str">
        <f t="shared" ref="Q22:Q34" si="25">IF(O22&gt;0, O22*32, " ")</f>
        <v xml:space="preserve"> </v>
      </c>
      <c r="R22" s="217"/>
      <c r="S22" s="86">
        <f>IF(C22+G22+K22+O22&gt;0,C22+G22+K22+O22, " ")</f>
        <v>2</v>
      </c>
      <c r="T22" s="83">
        <f>IF(D22+H22+L22+P22&gt;0, D22+H22+L22+P22, " ")</f>
        <v>2</v>
      </c>
      <c r="U22" s="83">
        <f t="shared" ref="U22:U32" si="26">IF(S22&lt;&gt;" ", (IF(E22&lt;&gt;" ", E22, 0)+IF(I22&lt;&gt;" ", I22, 0)+IF(M22&lt;&gt;" ", M22, 0)+IF(Q22&lt;&gt;" ", Q22, 0)), " ")</f>
        <v>68</v>
      </c>
      <c r="V22" s="83">
        <f t="shared" ref="V22:V32" si="27">IF(T22&lt;&gt;" ", (IF(F22&lt;&gt;" ", F22, 0)+IF(J22&lt;&gt;" ", J22, 0)+IF(N22&lt;&gt;" ", N22, 0)+IF(R22&lt;&gt;" ", R22, 0)), " ")</f>
        <v>68</v>
      </c>
      <c r="W22" s="78"/>
      <c r="X22" s="78"/>
    </row>
    <row r="23" spans="1:24" ht="15" customHeight="1" x14ac:dyDescent="0.2">
      <c r="A23" s="79">
        <v>3</v>
      </c>
      <c r="B23" s="220" t="s">
        <v>40</v>
      </c>
      <c r="C23" s="221"/>
      <c r="D23" s="222">
        <v>2</v>
      </c>
      <c r="E23" s="209" t="str">
        <f t="shared" si="22"/>
        <v xml:space="preserve"> </v>
      </c>
      <c r="F23" s="210">
        <f t="shared" si="22"/>
        <v>68</v>
      </c>
      <c r="G23" s="222"/>
      <c r="H23" s="222"/>
      <c r="I23" s="209" t="str">
        <f t="shared" si="23"/>
        <v xml:space="preserve"> </v>
      </c>
      <c r="J23" s="210" t="str">
        <f t="shared" si="23"/>
        <v xml:space="preserve"> </v>
      </c>
      <c r="K23" s="223"/>
      <c r="L23" s="224"/>
      <c r="M23" s="209" t="str">
        <f t="shared" si="24"/>
        <v xml:space="preserve"> </v>
      </c>
      <c r="N23" s="210" t="str">
        <f t="shared" si="24"/>
        <v xml:space="preserve"> </v>
      </c>
      <c r="O23" s="224"/>
      <c r="P23" s="223"/>
      <c r="Q23" s="83" t="str">
        <f t="shared" si="25"/>
        <v xml:space="preserve"> </v>
      </c>
      <c r="R23" s="210" t="str">
        <f>IF(P23&gt;0,P23*32, " ")</f>
        <v xml:space="preserve"> </v>
      </c>
      <c r="S23" s="86" t="str">
        <f t="shared" ref="S23:S34" si="28">IF(C23+G23+K23+O23&gt;0,C23+G23+K23+O23, " ")</f>
        <v xml:space="preserve"> </v>
      </c>
      <c r="T23" s="83">
        <f t="shared" ref="T23:T34" si="29">IF(D23+H23+L23+P23&gt;0, D23+H23+L23+P23, " ")</f>
        <v>2</v>
      </c>
      <c r="U23" s="83" t="str">
        <f t="shared" si="26"/>
        <v xml:space="preserve"> </v>
      </c>
      <c r="V23" s="83">
        <f t="shared" si="27"/>
        <v>68</v>
      </c>
      <c r="W23" s="78"/>
      <c r="X23" s="78"/>
    </row>
    <row r="24" spans="1:24" ht="15" customHeight="1" x14ac:dyDescent="0.2">
      <c r="A24" s="79">
        <v>4</v>
      </c>
      <c r="B24" s="220" t="s">
        <v>33</v>
      </c>
      <c r="C24" s="221"/>
      <c r="D24" s="222"/>
      <c r="E24" s="209" t="str">
        <f t="shared" si="22"/>
        <v xml:space="preserve"> </v>
      </c>
      <c r="F24" s="210" t="str">
        <f t="shared" si="22"/>
        <v xml:space="preserve"> </v>
      </c>
      <c r="G24" s="222"/>
      <c r="H24" s="222">
        <v>2</v>
      </c>
      <c r="I24" s="209" t="str">
        <f t="shared" si="23"/>
        <v xml:space="preserve"> </v>
      </c>
      <c r="J24" s="210">
        <f t="shared" si="23"/>
        <v>68</v>
      </c>
      <c r="K24" s="222"/>
      <c r="L24" s="222">
        <v>2</v>
      </c>
      <c r="M24" s="209" t="str">
        <f t="shared" si="24"/>
        <v xml:space="preserve"> </v>
      </c>
      <c r="N24" s="210">
        <f t="shared" si="24"/>
        <v>68</v>
      </c>
      <c r="O24" s="222"/>
      <c r="P24" s="222">
        <v>2</v>
      </c>
      <c r="Q24" s="83" t="str">
        <f t="shared" si="25"/>
        <v xml:space="preserve"> </v>
      </c>
      <c r="R24" s="210">
        <v>64</v>
      </c>
      <c r="S24" s="86" t="str">
        <f t="shared" si="28"/>
        <v xml:space="preserve"> </v>
      </c>
      <c r="T24" s="83">
        <f t="shared" si="29"/>
        <v>6</v>
      </c>
      <c r="U24" s="83" t="str">
        <f t="shared" si="26"/>
        <v xml:space="preserve"> </v>
      </c>
      <c r="V24" s="83">
        <f t="shared" si="27"/>
        <v>200</v>
      </c>
      <c r="W24" s="78"/>
      <c r="X24" s="78"/>
    </row>
    <row r="25" spans="1:24" ht="15" customHeight="1" x14ac:dyDescent="0.2">
      <c r="A25" s="79">
        <v>5</v>
      </c>
      <c r="B25" s="220" t="s">
        <v>58</v>
      </c>
      <c r="C25" s="221"/>
      <c r="D25" s="222"/>
      <c r="E25" s="209" t="str">
        <f t="shared" ref="E25:F34" si="30">IF(C25&gt;0,C25*34, " ")</f>
        <v xml:space="preserve"> </v>
      </c>
      <c r="F25" s="210" t="str">
        <f t="shared" si="30"/>
        <v xml:space="preserve"> </v>
      </c>
      <c r="G25" s="222">
        <v>2</v>
      </c>
      <c r="H25" s="222"/>
      <c r="I25" s="209">
        <f t="shared" ref="I25:J34" si="31">IF(G25&gt;0,G25*34, " ")</f>
        <v>68</v>
      </c>
      <c r="J25" s="210" t="str">
        <f t="shared" si="31"/>
        <v xml:space="preserve"> </v>
      </c>
      <c r="K25" s="221">
        <v>2</v>
      </c>
      <c r="L25" s="222">
        <v>1</v>
      </c>
      <c r="M25" s="209">
        <f t="shared" ref="M25:N34" si="32">IF(K25&gt;0,K25*34, " ")</f>
        <v>68</v>
      </c>
      <c r="N25" s="210">
        <f t="shared" si="32"/>
        <v>34</v>
      </c>
      <c r="O25" s="222">
        <v>2</v>
      </c>
      <c r="P25" s="222"/>
      <c r="Q25" s="83">
        <f t="shared" si="25"/>
        <v>64</v>
      </c>
      <c r="R25" s="210" t="str">
        <f t="shared" ref="R25:R34" si="33">IF(P25&gt;0,P25*32, " ")</f>
        <v xml:space="preserve"> </v>
      </c>
      <c r="S25" s="86">
        <f t="shared" si="28"/>
        <v>6</v>
      </c>
      <c r="T25" s="83">
        <f t="shared" si="29"/>
        <v>1</v>
      </c>
      <c r="U25" s="83">
        <f t="shared" si="26"/>
        <v>200</v>
      </c>
      <c r="V25" s="83">
        <f t="shared" si="27"/>
        <v>34</v>
      </c>
      <c r="W25" s="78"/>
      <c r="X25" s="78"/>
    </row>
    <row r="26" spans="1:24" ht="15" customHeight="1" x14ac:dyDescent="0.2">
      <c r="A26" s="79">
        <v>6</v>
      </c>
      <c r="B26" s="220" t="s">
        <v>29</v>
      </c>
      <c r="C26" s="221"/>
      <c r="D26" s="222"/>
      <c r="E26" s="209" t="str">
        <f t="shared" si="30"/>
        <v xml:space="preserve"> </v>
      </c>
      <c r="F26" s="210" t="str">
        <f t="shared" si="30"/>
        <v xml:space="preserve"> </v>
      </c>
      <c r="G26" s="223"/>
      <c r="H26" s="223"/>
      <c r="I26" s="209" t="str">
        <f t="shared" si="31"/>
        <v xml:space="preserve"> </v>
      </c>
      <c r="J26" s="210" t="str">
        <f t="shared" si="31"/>
        <v xml:space="preserve"> </v>
      </c>
      <c r="K26" s="225">
        <v>1</v>
      </c>
      <c r="L26" s="222">
        <v>2</v>
      </c>
      <c r="M26" s="209">
        <f t="shared" si="32"/>
        <v>34</v>
      </c>
      <c r="N26" s="210">
        <f t="shared" si="32"/>
        <v>68</v>
      </c>
      <c r="O26" s="222">
        <v>2</v>
      </c>
      <c r="P26" s="222">
        <v>1</v>
      </c>
      <c r="Q26" s="83">
        <f t="shared" si="25"/>
        <v>64</v>
      </c>
      <c r="R26" s="210">
        <f t="shared" si="33"/>
        <v>32</v>
      </c>
      <c r="S26" s="86">
        <f t="shared" si="28"/>
        <v>3</v>
      </c>
      <c r="T26" s="83">
        <f t="shared" si="29"/>
        <v>3</v>
      </c>
      <c r="U26" s="83">
        <f t="shared" si="26"/>
        <v>98</v>
      </c>
      <c r="V26" s="83">
        <f t="shared" si="27"/>
        <v>100</v>
      </c>
      <c r="W26" s="78"/>
      <c r="X26" s="78"/>
    </row>
    <row r="27" spans="1:24" ht="15" customHeight="1" x14ac:dyDescent="0.2">
      <c r="A27" s="79">
        <v>7</v>
      </c>
      <c r="B27" s="220" t="s">
        <v>59</v>
      </c>
      <c r="C27" s="221"/>
      <c r="D27" s="222"/>
      <c r="E27" s="209" t="str">
        <f t="shared" si="30"/>
        <v xml:space="preserve"> </v>
      </c>
      <c r="F27" s="210" t="str">
        <f t="shared" si="30"/>
        <v xml:space="preserve"> </v>
      </c>
      <c r="G27" s="233">
        <v>1</v>
      </c>
      <c r="H27" s="233">
        <v>1</v>
      </c>
      <c r="I27" s="83">
        <f t="shared" si="31"/>
        <v>34</v>
      </c>
      <c r="J27" s="210">
        <f t="shared" si="31"/>
        <v>34</v>
      </c>
      <c r="K27" s="225">
        <v>1</v>
      </c>
      <c r="L27" s="222">
        <v>1</v>
      </c>
      <c r="M27" s="209">
        <f t="shared" si="32"/>
        <v>34</v>
      </c>
      <c r="N27" s="210">
        <f t="shared" si="32"/>
        <v>34</v>
      </c>
      <c r="O27" s="222">
        <v>1</v>
      </c>
      <c r="P27" s="222">
        <v>1</v>
      </c>
      <c r="Q27" s="83">
        <f t="shared" si="25"/>
        <v>32</v>
      </c>
      <c r="R27" s="210">
        <f t="shared" si="33"/>
        <v>32</v>
      </c>
      <c r="S27" s="86">
        <f t="shared" si="28"/>
        <v>3</v>
      </c>
      <c r="T27" s="83">
        <f t="shared" si="29"/>
        <v>3</v>
      </c>
      <c r="U27" s="83">
        <f t="shared" si="26"/>
        <v>100</v>
      </c>
      <c r="V27" s="83">
        <f t="shared" si="27"/>
        <v>100</v>
      </c>
      <c r="W27" s="78"/>
      <c r="X27" s="78"/>
    </row>
    <row r="28" spans="1:24" ht="15" customHeight="1" x14ac:dyDescent="0.2">
      <c r="A28" s="79">
        <v>8</v>
      </c>
      <c r="B28" s="220" t="s">
        <v>77</v>
      </c>
      <c r="C28" s="221"/>
      <c r="D28" s="222"/>
      <c r="E28" s="209" t="str">
        <f>IF(C28&gt;0,C28*34, " ")</f>
        <v xml:space="preserve"> </v>
      </c>
      <c r="F28" s="210" t="str">
        <f>IF(D28&gt;0,D28*34, " ")</f>
        <v xml:space="preserve"> </v>
      </c>
      <c r="G28" s="222"/>
      <c r="H28" s="222"/>
      <c r="I28" s="209" t="str">
        <f>IF(G28&gt;0,G28*34, " ")</f>
        <v xml:space="preserve"> </v>
      </c>
      <c r="J28" s="210" t="str">
        <f>IF(H28&gt;0,H28*34, " ")</f>
        <v xml:space="preserve"> </v>
      </c>
      <c r="K28" s="225">
        <v>2</v>
      </c>
      <c r="L28" s="222"/>
      <c r="M28" s="209">
        <f>IF(K28&gt;0,K28*34, " ")</f>
        <v>68</v>
      </c>
      <c r="N28" s="210" t="str">
        <f>IF(L28&gt;0,L28*34, " ")</f>
        <v xml:space="preserve"> </v>
      </c>
      <c r="O28" s="222"/>
      <c r="P28" s="222"/>
      <c r="Q28" s="83" t="str">
        <f t="shared" si="25"/>
        <v xml:space="preserve"> </v>
      </c>
      <c r="R28" s="210" t="str">
        <f>IF(P28&gt;0,P28*32, " ")</f>
        <v xml:space="preserve"> </v>
      </c>
      <c r="S28" s="86">
        <f t="shared" si="28"/>
        <v>2</v>
      </c>
      <c r="T28" s="83" t="str">
        <f t="shared" si="29"/>
        <v xml:space="preserve"> </v>
      </c>
      <c r="U28" s="83">
        <f t="shared" si="26"/>
        <v>68</v>
      </c>
      <c r="V28" s="83" t="str">
        <f t="shared" si="27"/>
        <v xml:space="preserve"> </v>
      </c>
      <c r="W28" s="78"/>
      <c r="X28" s="78"/>
    </row>
    <row r="29" spans="1:24" ht="15" customHeight="1" x14ac:dyDescent="0.2">
      <c r="A29" s="79">
        <v>9</v>
      </c>
      <c r="B29" s="220" t="s">
        <v>30</v>
      </c>
      <c r="C29" s="221"/>
      <c r="D29" s="222"/>
      <c r="E29" s="209" t="str">
        <f t="shared" si="30"/>
        <v xml:space="preserve"> </v>
      </c>
      <c r="F29" s="210" t="str">
        <f t="shared" si="30"/>
        <v xml:space="preserve"> </v>
      </c>
      <c r="G29" s="222"/>
      <c r="H29" s="222"/>
      <c r="I29" s="209" t="str">
        <f t="shared" si="31"/>
        <v xml:space="preserve"> </v>
      </c>
      <c r="J29" s="210" t="str">
        <f t="shared" si="31"/>
        <v xml:space="preserve"> </v>
      </c>
      <c r="K29" s="225"/>
      <c r="L29" s="222"/>
      <c r="M29" s="209" t="str">
        <f t="shared" si="32"/>
        <v xml:space="preserve"> </v>
      </c>
      <c r="N29" s="210" t="str">
        <f t="shared" si="32"/>
        <v xml:space="preserve"> </v>
      </c>
      <c r="O29" s="222">
        <v>2</v>
      </c>
      <c r="P29" s="222"/>
      <c r="Q29" s="83">
        <f t="shared" si="25"/>
        <v>64</v>
      </c>
      <c r="R29" s="210" t="str">
        <f t="shared" si="33"/>
        <v xml:space="preserve"> </v>
      </c>
      <c r="S29" s="86">
        <f t="shared" si="28"/>
        <v>2</v>
      </c>
      <c r="T29" s="83" t="str">
        <f t="shared" si="29"/>
        <v xml:space="preserve"> </v>
      </c>
      <c r="U29" s="83">
        <f t="shared" si="26"/>
        <v>64</v>
      </c>
      <c r="V29" s="83" t="str">
        <f t="shared" si="27"/>
        <v xml:space="preserve"> </v>
      </c>
      <c r="W29" s="78"/>
      <c r="X29" s="78"/>
    </row>
    <row r="30" spans="1:24" ht="15" customHeight="1" x14ac:dyDescent="0.2">
      <c r="A30" s="79">
        <v>10</v>
      </c>
      <c r="B30" s="226" t="s">
        <v>36</v>
      </c>
      <c r="C30" s="225">
        <v>2</v>
      </c>
      <c r="D30" s="222"/>
      <c r="E30" s="209">
        <v>68</v>
      </c>
      <c r="F30" s="210"/>
      <c r="G30" s="222"/>
      <c r="H30" s="222"/>
      <c r="I30" s="209"/>
      <c r="J30" s="210"/>
      <c r="K30" s="221"/>
      <c r="L30" s="222"/>
      <c r="M30" s="209"/>
      <c r="N30" s="210"/>
      <c r="O30" s="222"/>
      <c r="P30" s="222"/>
      <c r="Q30" s="83" t="str">
        <f t="shared" si="25"/>
        <v xml:space="preserve"> </v>
      </c>
      <c r="R30" s="210"/>
      <c r="S30" s="86">
        <f t="shared" si="28"/>
        <v>2</v>
      </c>
      <c r="T30" s="83" t="str">
        <f t="shared" si="29"/>
        <v xml:space="preserve"> </v>
      </c>
      <c r="U30" s="83">
        <f t="shared" si="26"/>
        <v>68</v>
      </c>
      <c r="V30" s="83" t="str">
        <f t="shared" si="27"/>
        <v xml:space="preserve"> </v>
      </c>
      <c r="W30" s="78"/>
      <c r="X30" s="78"/>
    </row>
    <row r="31" spans="1:24" ht="15" customHeight="1" x14ac:dyDescent="0.2">
      <c r="A31" s="79">
        <v>11</v>
      </c>
      <c r="B31" s="227" t="s">
        <v>34</v>
      </c>
      <c r="C31" s="228"/>
      <c r="D31" s="224"/>
      <c r="E31" s="209" t="str">
        <f t="shared" si="30"/>
        <v xml:space="preserve"> </v>
      </c>
      <c r="F31" s="210" t="str">
        <f t="shared" si="30"/>
        <v xml:space="preserve"> </v>
      </c>
      <c r="G31" s="222"/>
      <c r="H31" s="222"/>
      <c r="I31" s="209" t="str">
        <f t="shared" si="31"/>
        <v xml:space="preserve"> </v>
      </c>
      <c r="J31" s="210" t="str">
        <f t="shared" si="31"/>
        <v xml:space="preserve"> </v>
      </c>
      <c r="K31" s="222"/>
      <c r="L31" s="222"/>
      <c r="M31" s="209" t="str">
        <f t="shared" si="32"/>
        <v xml:space="preserve"> </v>
      </c>
      <c r="N31" s="210" t="str">
        <f t="shared" si="32"/>
        <v xml:space="preserve"> </v>
      </c>
      <c r="O31" s="222">
        <v>2</v>
      </c>
      <c r="P31" s="222"/>
      <c r="Q31" s="83">
        <f t="shared" si="25"/>
        <v>64</v>
      </c>
      <c r="R31" s="210" t="str">
        <f t="shared" si="33"/>
        <v xml:space="preserve"> </v>
      </c>
      <c r="S31" s="86">
        <f t="shared" si="28"/>
        <v>2</v>
      </c>
      <c r="T31" s="83" t="str">
        <f t="shared" si="29"/>
        <v xml:space="preserve"> </v>
      </c>
      <c r="U31" s="83">
        <f t="shared" si="26"/>
        <v>64</v>
      </c>
      <c r="V31" s="83" t="str">
        <f t="shared" si="27"/>
        <v xml:space="preserve"> </v>
      </c>
      <c r="W31" s="78"/>
      <c r="X31" s="78"/>
    </row>
    <row r="32" spans="1:24" ht="15" customHeight="1" x14ac:dyDescent="0.2">
      <c r="A32" s="79">
        <v>12</v>
      </c>
      <c r="B32" s="220" t="s">
        <v>26</v>
      </c>
      <c r="C32" s="221"/>
      <c r="D32" s="222"/>
      <c r="E32" s="209" t="str">
        <f t="shared" si="30"/>
        <v xml:space="preserve"> </v>
      </c>
      <c r="F32" s="210" t="str">
        <f t="shared" si="30"/>
        <v xml:space="preserve"> </v>
      </c>
      <c r="G32" s="222"/>
      <c r="H32" s="222">
        <v>6</v>
      </c>
      <c r="I32" s="209" t="str">
        <f t="shared" si="31"/>
        <v xml:space="preserve"> </v>
      </c>
      <c r="J32" s="210">
        <f t="shared" si="31"/>
        <v>204</v>
      </c>
      <c r="K32" s="221"/>
      <c r="L32" s="222">
        <v>6</v>
      </c>
      <c r="M32" s="209" t="str">
        <f t="shared" si="32"/>
        <v xml:space="preserve"> </v>
      </c>
      <c r="N32" s="210">
        <f t="shared" si="32"/>
        <v>204</v>
      </c>
      <c r="O32" s="222"/>
      <c r="P32" s="222">
        <v>6</v>
      </c>
      <c r="Q32" s="83" t="str">
        <f t="shared" si="25"/>
        <v xml:space="preserve"> </v>
      </c>
      <c r="R32" s="210">
        <f t="shared" si="33"/>
        <v>192</v>
      </c>
      <c r="S32" s="86" t="str">
        <f t="shared" si="28"/>
        <v xml:space="preserve"> </v>
      </c>
      <c r="T32" s="83">
        <f t="shared" si="29"/>
        <v>18</v>
      </c>
      <c r="U32" s="83" t="str">
        <f t="shared" si="26"/>
        <v xml:space="preserve"> </v>
      </c>
      <c r="V32" s="83">
        <f t="shared" si="27"/>
        <v>600</v>
      </c>
      <c r="W32" s="78"/>
      <c r="X32" s="78"/>
    </row>
    <row r="33" spans="1:24" ht="15" customHeight="1" x14ac:dyDescent="0.2">
      <c r="A33" s="79"/>
      <c r="B33" s="220" t="s">
        <v>52</v>
      </c>
      <c r="C33" s="221"/>
      <c r="D33" s="222"/>
      <c r="E33" s="209"/>
      <c r="F33" s="210"/>
      <c r="G33" s="222"/>
      <c r="H33" s="222"/>
      <c r="I33" s="209"/>
      <c r="J33" s="210"/>
      <c r="K33" s="221"/>
      <c r="L33" s="222"/>
      <c r="M33" s="209"/>
      <c r="N33" s="210"/>
      <c r="O33" s="222"/>
      <c r="P33" s="222"/>
      <c r="Q33" s="83" t="str">
        <f t="shared" si="25"/>
        <v xml:space="preserve"> </v>
      </c>
      <c r="R33" s="210"/>
      <c r="S33" s="86" t="str">
        <f t="shared" si="28"/>
        <v xml:space="preserve"> </v>
      </c>
      <c r="T33" s="83" t="str">
        <f t="shared" si="29"/>
        <v xml:space="preserve"> </v>
      </c>
      <c r="U33" s="83" t="str">
        <f t="shared" ref="U33:U34" si="34">IF(S33&lt;&gt;" ", (IF(E33&lt;&gt;" ", E33, 0)+IF(I33&lt;&gt;" ", I33, 0)+IF(M33&lt;&gt;" ", M33, 0)+IF(Q33&lt;&gt;" ", Q33, 0)), " ")</f>
        <v xml:space="preserve"> </v>
      </c>
      <c r="V33" s="84" t="str">
        <f t="shared" ref="V33:V34" si="35">IF(T33&lt;&gt;" ", (IF(F33&lt;&gt;" ", F33, 0)+IF(J33&lt;&gt;" ", J33, 0)+IF(N33&lt;&gt;" ", N33, 0)+IF(R33&lt;&gt;" ", R33, 0)), " ")</f>
        <v xml:space="preserve"> </v>
      </c>
      <c r="W33" s="78"/>
      <c r="X33" s="78"/>
    </row>
    <row r="34" spans="1:24" ht="15" customHeight="1" thickBot="1" x14ac:dyDescent="0.25">
      <c r="A34" s="79"/>
      <c r="B34" s="25" t="s">
        <v>72</v>
      </c>
      <c r="C34" s="100"/>
      <c r="D34" s="101"/>
      <c r="E34" s="83" t="str">
        <f t="shared" si="30"/>
        <v xml:space="preserve"> </v>
      </c>
      <c r="F34" s="84" t="str">
        <f t="shared" si="30"/>
        <v xml:space="preserve"> </v>
      </c>
      <c r="G34" s="101"/>
      <c r="H34" s="101"/>
      <c r="I34" s="83" t="str">
        <f t="shared" si="31"/>
        <v xml:space="preserve"> </v>
      </c>
      <c r="J34" s="84" t="str">
        <f t="shared" si="31"/>
        <v xml:space="preserve"> </v>
      </c>
      <c r="K34" s="100"/>
      <c r="L34" s="101"/>
      <c r="M34" s="83" t="str">
        <f t="shared" si="32"/>
        <v xml:space="preserve"> </v>
      </c>
      <c r="N34" s="84" t="str">
        <f t="shared" si="32"/>
        <v xml:space="preserve"> </v>
      </c>
      <c r="O34" s="101"/>
      <c r="P34" s="101"/>
      <c r="Q34" s="83" t="str">
        <f t="shared" si="25"/>
        <v xml:space="preserve"> </v>
      </c>
      <c r="R34" s="84" t="str">
        <f t="shared" si="33"/>
        <v xml:space="preserve"> </v>
      </c>
      <c r="S34" s="113" t="str">
        <f t="shared" si="28"/>
        <v xml:space="preserve"> </v>
      </c>
      <c r="T34" s="89" t="str">
        <f t="shared" si="29"/>
        <v xml:space="preserve"> </v>
      </c>
      <c r="U34" s="89" t="str">
        <f t="shared" si="34"/>
        <v xml:space="preserve"> </v>
      </c>
      <c r="V34" s="90" t="str">
        <f t="shared" si="35"/>
        <v xml:space="preserve"> </v>
      </c>
      <c r="W34" s="78"/>
      <c r="X34" s="78"/>
    </row>
    <row r="35" spans="1:24" ht="15" customHeight="1" thickBot="1" x14ac:dyDescent="0.25">
      <c r="A35" s="290" t="s">
        <v>17</v>
      </c>
      <c r="B35" s="291"/>
      <c r="C35" s="177">
        <f>SUM(C7:C17)</f>
        <v>20</v>
      </c>
      <c r="D35" s="177">
        <f t="shared" ref="D35:V35" si="36">SUM(D7:D17)</f>
        <v>2</v>
      </c>
      <c r="E35" s="177">
        <f t="shared" si="36"/>
        <v>680</v>
      </c>
      <c r="F35" s="177">
        <f t="shared" si="36"/>
        <v>68</v>
      </c>
      <c r="G35" s="177">
        <f t="shared" si="36"/>
        <v>14</v>
      </c>
      <c r="H35" s="177">
        <f t="shared" si="36"/>
        <v>0</v>
      </c>
      <c r="I35" s="177">
        <f t="shared" si="36"/>
        <v>476</v>
      </c>
      <c r="J35" s="177">
        <f t="shared" si="36"/>
        <v>0</v>
      </c>
      <c r="K35" s="177">
        <f t="shared" si="36"/>
        <v>13</v>
      </c>
      <c r="L35" s="177">
        <f t="shared" si="36"/>
        <v>0</v>
      </c>
      <c r="M35" s="177">
        <f t="shared" si="36"/>
        <v>442</v>
      </c>
      <c r="N35" s="177">
        <f t="shared" si="36"/>
        <v>0</v>
      </c>
      <c r="O35" s="177">
        <f t="shared" si="36"/>
        <v>11</v>
      </c>
      <c r="P35" s="177">
        <f t="shared" si="36"/>
        <v>0</v>
      </c>
      <c r="Q35" s="177">
        <f t="shared" si="36"/>
        <v>352</v>
      </c>
      <c r="R35" s="177">
        <f t="shared" si="36"/>
        <v>0</v>
      </c>
      <c r="S35" s="177">
        <f t="shared" si="36"/>
        <v>58</v>
      </c>
      <c r="T35" s="177">
        <f t="shared" si="36"/>
        <v>2</v>
      </c>
      <c r="U35" s="177">
        <f t="shared" si="36"/>
        <v>1950</v>
      </c>
      <c r="V35" s="177">
        <f t="shared" si="36"/>
        <v>68</v>
      </c>
      <c r="W35" s="78"/>
      <c r="X35" s="78"/>
    </row>
    <row r="36" spans="1:24" ht="15" customHeight="1" thickBot="1" x14ac:dyDescent="0.25">
      <c r="A36" s="296" t="s">
        <v>18</v>
      </c>
      <c r="B36" s="297"/>
      <c r="C36" s="102">
        <f t="shared" ref="C36:V36" si="37">SUM(C21:C34)</f>
        <v>6</v>
      </c>
      <c r="D36" s="102">
        <f t="shared" si="37"/>
        <v>5</v>
      </c>
      <c r="E36" s="102">
        <f t="shared" si="37"/>
        <v>204</v>
      </c>
      <c r="F36" s="102">
        <f t="shared" si="37"/>
        <v>170</v>
      </c>
      <c r="G36" s="102">
        <f t="shared" si="37"/>
        <v>7</v>
      </c>
      <c r="H36" s="102">
        <f t="shared" si="37"/>
        <v>12</v>
      </c>
      <c r="I36" s="102">
        <f t="shared" si="37"/>
        <v>238</v>
      </c>
      <c r="J36" s="102">
        <f t="shared" si="37"/>
        <v>408</v>
      </c>
      <c r="K36" s="102">
        <f t="shared" si="37"/>
        <v>8</v>
      </c>
      <c r="L36" s="102">
        <f t="shared" si="37"/>
        <v>12</v>
      </c>
      <c r="M36" s="102">
        <f t="shared" si="37"/>
        <v>272</v>
      </c>
      <c r="N36" s="102">
        <f t="shared" si="37"/>
        <v>408</v>
      </c>
      <c r="O36" s="102">
        <f t="shared" si="37"/>
        <v>11</v>
      </c>
      <c r="P36" s="102">
        <f t="shared" si="37"/>
        <v>10</v>
      </c>
      <c r="Q36" s="102">
        <f t="shared" si="37"/>
        <v>352</v>
      </c>
      <c r="R36" s="102">
        <f t="shared" si="37"/>
        <v>320</v>
      </c>
      <c r="S36" s="102">
        <f t="shared" si="37"/>
        <v>32</v>
      </c>
      <c r="T36" s="102">
        <f t="shared" si="37"/>
        <v>39</v>
      </c>
      <c r="U36" s="102">
        <f t="shared" si="37"/>
        <v>1066</v>
      </c>
      <c r="V36" s="102">
        <f t="shared" si="37"/>
        <v>1306</v>
      </c>
      <c r="W36" s="103"/>
      <c r="X36" s="103"/>
    </row>
    <row r="37" spans="1:24" ht="15" customHeight="1" thickTop="1" thickBot="1" x14ac:dyDescent="0.25">
      <c r="A37" s="284" t="s">
        <v>19</v>
      </c>
      <c r="B37" s="285"/>
      <c r="C37" s="104">
        <f>C35+C36</f>
        <v>26</v>
      </c>
      <c r="D37" s="105">
        <f t="shared" ref="D37:V37" si="38">D35+D36</f>
        <v>7</v>
      </c>
      <c r="E37" s="105">
        <f t="shared" si="38"/>
        <v>884</v>
      </c>
      <c r="F37" s="106">
        <f t="shared" si="38"/>
        <v>238</v>
      </c>
      <c r="G37" s="104">
        <f t="shared" si="38"/>
        <v>21</v>
      </c>
      <c r="H37" s="105">
        <f t="shared" si="38"/>
        <v>12</v>
      </c>
      <c r="I37" s="105">
        <f t="shared" si="38"/>
        <v>714</v>
      </c>
      <c r="J37" s="106">
        <f t="shared" si="38"/>
        <v>408</v>
      </c>
      <c r="K37" s="104">
        <f>SUM(K35:K36)</f>
        <v>21</v>
      </c>
      <c r="L37" s="105">
        <f t="shared" si="38"/>
        <v>12</v>
      </c>
      <c r="M37" s="105">
        <f t="shared" si="38"/>
        <v>714</v>
      </c>
      <c r="N37" s="106">
        <f t="shared" si="38"/>
        <v>408</v>
      </c>
      <c r="O37" s="104">
        <f t="shared" si="38"/>
        <v>22</v>
      </c>
      <c r="P37" s="105">
        <f t="shared" si="38"/>
        <v>10</v>
      </c>
      <c r="Q37" s="105">
        <f t="shared" si="38"/>
        <v>704</v>
      </c>
      <c r="R37" s="106">
        <f t="shared" si="38"/>
        <v>320</v>
      </c>
      <c r="S37" s="104">
        <f t="shared" si="38"/>
        <v>90</v>
      </c>
      <c r="T37" s="105">
        <f t="shared" si="38"/>
        <v>41</v>
      </c>
      <c r="U37" s="105">
        <f t="shared" si="38"/>
        <v>3016</v>
      </c>
      <c r="V37" s="106">
        <f t="shared" si="38"/>
        <v>1374</v>
      </c>
      <c r="W37" s="107"/>
      <c r="X37" s="107"/>
    </row>
    <row r="38" spans="1:24" ht="15" customHeight="1" thickTop="1" thickBot="1" x14ac:dyDescent="0.25">
      <c r="A38" s="298"/>
      <c r="B38" s="299"/>
      <c r="C38" s="292">
        <f>C37+D37</f>
        <v>33</v>
      </c>
      <c r="D38" s="293"/>
      <c r="E38" s="294">
        <f>E37+F37</f>
        <v>1122</v>
      </c>
      <c r="F38" s="295"/>
      <c r="G38" s="292">
        <f>G37+H37</f>
        <v>33</v>
      </c>
      <c r="H38" s="293"/>
      <c r="I38" s="294">
        <f>I37+J37</f>
        <v>1122</v>
      </c>
      <c r="J38" s="295"/>
      <c r="K38" s="292">
        <f>K37+L37</f>
        <v>33</v>
      </c>
      <c r="L38" s="293"/>
      <c r="M38" s="294">
        <f>M37+N37</f>
        <v>1122</v>
      </c>
      <c r="N38" s="295"/>
      <c r="O38" s="292">
        <f>O37+P37</f>
        <v>32</v>
      </c>
      <c r="P38" s="293"/>
      <c r="Q38" s="294">
        <f>Q37+R37</f>
        <v>1024</v>
      </c>
      <c r="R38" s="295"/>
      <c r="S38" s="292">
        <f>S37+T37</f>
        <v>131</v>
      </c>
      <c r="T38" s="293"/>
      <c r="U38" s="294">
        <f>U37+V37</f>
        <v>4390</v>
      </c>
      <c r="V38" s="295"/>
      <c r="W38" s="107"/>
      <c r="X38" s="107"/>
    </row>
    <row r="39" spans="1:24" ht="15" customHeight="1" thickTop="1" x14ac:dyDescent="0.2">
      <c r="A39" s="108"/>
      <c r="B39" s="109"/>
      <c r="C39" s="110"/>
      <c r="D39" s="110"/>
      <c r="E39" s="110"/>
      <c r="F39" s="110"/>
      <c r="G39" s="110"/>
      <c r="H39" s="110"/>
      <c r="I39" s="110"/>
      <c r="J39" s="111"/>
      <c r="K39" s="110"/>
      <c r="L39" s="110"/>
      <c r="M39" s="110"/>
      <c r="N39" s="110"/>
      <c r="O39" s="110"/>
      <c r="P39" s="110"/>
      <c r="Q39" s="110"/>
      <c r="R39" s="110"/>
      <c r="S39" s="110"/>
      <c r="T39" s="78"/>
      <c r="U39" s="110"/>
      <c r="V39" s="78"/>
      <c r="W39" s="78"/>
      <c r="X39" s="78"/>
    </row>
    <row r="40" spans="1:24" ht="31.9" customHeight="1" x14ac:dyDescent="0.2">
      <c r="B40" s="288" t="s">
        <v>70</v>
      </c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</row>
    <row r="41" spans="1:24" ht="15" customHeight="1" x14ac:dyDescent="0.2">
      <c r="B41" s="283" t="s">
        <v>73</v>
      </c>
      <c r="C41" s="283"/>
      <c r="D41" s="283"/>
      <c r="E41" s="283"/>
      <c r="F41" s="283"/>
      <c r="G41" s="283"/>
      <c r="H41" s="283"/>
    </row>
    <row r="42" spans="1:24" ht="15" customHeight="1" x14ac:dyDescent="0.2">
      <c r="B42" s="234" t="s">
        <v>74</v>
      </c>
      <c r="C42" s="1"/>
      <c r="D42" s="1"/>
      <c r="E42" s="1"/>
      <c r="F42" s="1"/>
      <c r="G42" s="1"/>
      <c r="H4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</row>
    <row r="43" spans="1:24" ht="15" customHeight="1" x14ac:dyDescent="0.2">
      <c r="B43" s="283" t="s">
        <v>75</v>
      </c>
      <c r="C43" s="283"/>
      <c r="D43" s="283"/>
      <c r="E43" s="283"/>
      <c r="F43" s="283"/>
      <c r="G43" s="283"/>
      <c r="H43"/>
    </row>
    <row r="44" spans="1:24" ht="15" customHeight="1" x14ac:dyDescent="0.2"/>
    <row r="45" spans="1:24" ht="15" customHeight="1" x14ac:dyDescent="0.2"/>
    <row r="46" spans="1:24" ht="15" customHeight="1" x14ac:dyDescent="0.2"/>
    <row r="47" spans="1:24" ht="15" customHeight="1" x14ac:dyDescent="0.2"/>
  </sheetData>
  <mergeCells count="36">
    <mergeCell ref="S38:T38"/>
    <mergeCell ref="U38:V38"/>
    <mergeCell ref="K38:L38"/>
    <mergeCell ref="M38:N38"/>
    <mergeCell ref="O38:P38"/>
    <mergeCell ref="Q38:R38"/>
    <mergeCell ref="U5:V5"/>
    <mergeCell ref="A6:B6"/>
    <mergeCell ref="K4:N4"/>
    <mergeCell ref="O4:R4"/>
    <mergeCell ref="S4:V4"/>
    <mergeCell ref="C5:D5"/>
    <mergeCell ref="E5:F5"/>
    <mergeCell ref="G5:H5"/>
    <mergeCell ref="I5:J5"/>
    <mergeCell ref="K5:L5"/>
    <mergeCell ref="S5:T5"/>
    <mergeCell ref="M5:N5"/>
    <mergeCell ref="O5:P5"/>
    <mergeCell ref="Q5:R5"/>
    <mergeCell ref="B41:H41"/>
    <mergeCell ref="B43:G43"/>
    <mergeCell ref="A1:G1"/>
    <mergeCell ref="A2:G2"/>
    <mergeCell ref="A4:B5"/>
    <mergeCell ref="C4:F4"/>
    <mergeCell ref="G4:J4"/>
    <mergeCell ref="A20:B20"/>
    <mergeCell ref="A35:B35"/>
    <mergeCell ref="G38:H38"/>
    <mergeCell ref="I38:J38"/>
    <mergeCell ref="A36:B36"/>
    <mergeCell ref="A37:B38"/>
    <mergeCell ref="C38:D38"/>
    <mergeCell ref="E38:F38"/>
    <mergeCell ref="B40:V40"/>
  </mergeCells>
  <phoneticPr fontId="0" type="noConversion"/>
  <printOptions horizontalCentered="1" verticalCentered="1"/>
  <pageMargins left="0.11811023622047245" right="0.11811023622047245" top="0.15748031496062992" bottom="0.15748031496062992" header="0" footer="0"/>
  <pageSetup paperSize="9" scale="78" orientation="landscape" horizontalDpi="300" verticalDpi="300" r:id="rId1"/>
  <headerFooter alignWithMargins="0"/>
  <ignoredErrors>
    <ignoredError sqref="R8 K37" formula="1"/>
    <ignoredError sqref="C35 G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zoomScaleNormal="100" workbookViewId="0">
      <selection sqref="A1:G1"/>
    </sheetView>
  </sheetViews>
  <sheetFormatPr defaultColWidth="9.140625" defaultRowHeight="12.75" x14ac:dyDescent="0.2"/>
  <cols>
    <col min="1" max="1" width="3.5703125" style="55" customWidth="1"/>
    <col min="2" max="2" width="38" style="55" customWidth="1"/>
    <col min="3" max="19" width="7.140625" style="55" customWidth="1"/>
    <col min="20" max="20" width="7.140625" style="56" customWidth="1"/>
    <col min="21" max="21" width="7.140625" style="55" customWidth="1"/>
    <col min="22" max="22" width="7.140625" style="56" customWidth="1"/>
    <col min="23" max="23" width="6.140625" style="56" customWidth="1"/>
    <col min="24" max="24" width="10.85546875" style="56" customWidth="1"/>
    <col min="25" max="25" width="9.42578125" style="55" customWidth="1"/>
    <col min="26" max="16384" width="9.140625" style="55"/>
  </cols>
  <sheetData>
    <row r="1" spans="1:24" ht="15" customHeight="1" x14ac:dyDescent="0.2">
      <c r="A1" s="248" t="s">
        <v>21</v>
      </c>
      <c r="B1" s="249"/>
      <c r="C1" s="249"/>
      <c r="D1" s="249"/>
      <c r="E1" s="249"/>
      <c r="F1" s="249"/>
      <c r="G1" s="249"/>
    </row>
    <row r="2" spans="1:24" ht="15" customHeight="1" x14ac:dyDescent="0.2">
      <c r="A2" s="250" t="s">
        <v>38</v>
      </c>
      <c r="B2" s="251"/>
      <c r="C2" s="251"/>
      <c r="D2" s="251"/>
      <c r="E2" s="251"/>
      <c r="F2" s="251"/>
      <c r="G2" s="251"/>
    </row>
    <row r="3" spans="1:24" ht="15" customHeight="1" thickBot="1" x14ac:dyDescent="0.25">
      <c r="A3" s="150"/>
      <c r="B3" s="151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8"/>
      <c r="U3" s="147"/>
      <c r="V3" s="148"/>
    </row>
    <row r="4" spans="1:24" ht="15" customHeight="1" thickTop="1" x14ac:dyDescent="0.2">
      <c r="A4" s="301" t="s">
        <v>0</v>
      </c>
      <c r="B4" s="302"/>
      <c r="C4" s="260" t="s">
        <v>1</v>
      </c>
      <c r="D4" s="261"/>
      <c r="E4" s="261"/>
      <c r="F4" s="262"/>
      <c r="G4" s="305" t="s">
        <v>2</v>
      </c>
      <c r="H4" s="306"/>
      <c r="I4" s="306"/>
      <c r="J4" s="302"/>
      <c r="K4" s="260" t="s">
        <v>3</v>
      </c>
      <c r="L4" s="261"/>
      <c r="M4" s="261"/>
      <c r="N4" s="262"/>
      <c r="O4" s="305" t="s">
        <v>4</v>
      </c>
      <c r="P4" s="306"/>
      <c r="Q4" s="306"/>
      <c r="R4" s="302"/>
      <c r="S4" s="260" t="s">
        <v>5</v>
      </c>
      <c r="T4" s="261"/>
      <c r="U4" s="261"/>
      <c r="V4" s="262"/>
      <c r="W4" s="59"/>
      <c r="X4" s="59"/>
    </row>
    <row r="5" spans="1:24" ht="15" customHeight="1" x14ac:dyDescent="0.2">
      <c r="A5" s="303"/>
      <c r="B5" s="304"/>
      <c r="C5" s="307" t="s">
        <v>6</v>
      </c>
      <c r="D5" s="308"/>
      <c r="E5" s="308" t="s">
        <v>7</v>
      </c>
      <c r="F5" s="309"/>
      <c r="G5" s="264" t="s">
        <v>6</v>
      </c>
      <c r="H5" s="308"/>
      <c r="I5" s="308" t="s">
        <v>7</v>
      </c>
      <c r="J5" s="265"/>
      <c r="K5" s="307" t="s">
        <v>6</v>
      </c>
      <c r="L5" s="308"/>
      <c r="M5" s="308" t="s">
        <v>7</v>
      </c>
      <c r="N5" s="309"/>
      <c r="O5" s="264" t="s">
        <v>6</v>
      </c>
      <c r="P5" s="308"/>
      <c r="Q5" s="308" t="s">
        <v>7</v>
      </c>
      <c r="R5" s="265"/>
      <c r="S5" s="307" t="s">
        <v>6</v>
      </c>
      <c r="T5" s="308"/>
      <c r="U5" s="308" t="s">
        <v>7</v>
      </c>
      <c r="V5" s="309"/>
      <c r="W5" s="59"/>
      <c r="X5" s="59"/>
    </row>
    <row r="6" spans="1:24" ht="15" customHeight="1" thickBot="1" x14ac:dyDescent="0.25">
      <c r="A6" s="317" t="s">
        <v>8</v>
      </c>
      <c r="B6" s="318"/>
      <c r="C6" s="65" t="s">
        <v>9</v>
      </c>
      <c r="D6" s="66" t="s">
        <v>10</v>
      </c>
      <c r="E6" s="66" t="s">
        <v>9</v>
      </c>
      <c r="F6" s="67" t="s">
        <v>10</v>
      </c>
      <c r="G6" s="117" t="s">
        <v>9</v>
      </c>
      <c r="H6" s="66" t="s">
        <v>10</v>
      </c>
      <c r="I6" s="66" t="s">
        <v>9</v>
      </c>
      <c r="J6" s="165" t="s">
        <v>10</v>
      </c>
      <c r="K6" s="65" t="s">
        <v>9</v>
      </c>
      <c r="L6" s="66" t="s">
        <v>10</v>
      </c>
      <c r="M6" s="66" t="s">
        <v>9</v>
      </c>
      <c r="N6" s="67" t="s">
        <v>10</v>
      </c>
      <c r="O6" s="117" t="s">
        <v>9</v>
      </c>
      <c r="P6" s="66" t="s">
        <v>10</v>
      </c>
      <c r="Q6" s="66" t="s">
        <v>9</v>
      </c>
      <c r="R6" s="165" t="s">
        <v>10</v>
      </c>
      <c r="S6" s="65" t="s">
        <v>9</v>
      </c>
      <c r="T6" s="66" t="s">
        <v>10</v>
      </c>
      <c r="U6" s="66" t="s">
        <v>9</v>
      </c>
      <c r="V6" s="67" t="s">
        <v>10</v>
      </c>
      <c r="W6" s="59"/>
      <c r="X6" s="59"/>
    </row>
    <row r="7" spans="1:24" ht="15" customHeight="1" x14ac:dyDescent="0.2">
      <c r="A7" s="68">
        <v>1</v>
      </c>
      <c r="B7" s="164" t="s">
        <v>11</v>
      </c>
      <c r="C7" s="161">
        <v>3</v>
      </c>
      <c r="D7" s="133"/>
      <c r="E7" s="133">
        <v>102</v>
      </c>
      <c r="F7" s="162" t="s">
        <v>53</v>
      </c>
      <c r="G7" s="136">
        <v>3</v>
      </c>
      <c r="H7" s="133"/>
      <c r="I7" s="133">
        <v>102</v>
      </c>
      <c r="J7" s="163" t="s">
        <v>53</v>
      </c>
      <c r="K7" s="161">
        <v>3</v>
      </c>
      <c r="L7" s="133"/>
      <c r="M7" s="133">
        <v>102</v>
      </c>
      <c r="N7" s="162" t="s">
        <v>53</v>
      </c>
      <c r="O7" s="136">
        <v>3</v>
      </c>
      <c r="P7" s="133"/>
      <c r="Q7" s="133">
        <v>96</v>
      </c>
      <c r="R7" s="163" t="s">
        <v>53</v>
      </c>
      <c r="S7" s="161">
        <v>12</v>
      </c>
      <c r="T7" s="133" t="s">
        <v>53</v>
      </c>
      <c r="U7" s="133">
        <v>402</v>
      </c>
      <c r="V7" s="162" t="s">
        <v>53</v>
      </c>
      <c r="W7" s="78"/>
      <c r="X7" s="78"/>
    </row>
    <row r="8" spans="1:24" ht="15" customHeight="1" x14ac:dyDescent="0.2">
      <c r="A8" s="180">
        <v>2</v>
      </c>
      <c r="B8" s="152" t="s">
        <v>12</v>
      </c>
      <c r="C8" s="154">
        <v>2</v>
      </c>
      <c r="D8" s="127"/>
      <c r="E8" s="127">
        <v>68</v>
      </c>
      <c r="F8" s="149" t="s">
        <v>53</v>
      </c>
      <c r="G8" s="137">
        <v>2</v>
      </c>
      <c r="H8" s="127"/>
      <c r="I8" s="127">
        <v>68</v>
      </c>
      <c r="J8" s="158" t="s">
        <v>53</v>
      </c>
      <c r="K8" s="154">
        <v>2</v>
      </c>
      <c r="L8" s="127"/>
      <c r="M8" s="127">
        <v>68</v>
      </c>
      <c r="N8" s="149" t="s">
        <v>53</v>
      </c>
      <c r="O8" s="137">
        <v>2</v>
      </c>
      <c r="P8" s="127"/>
      <c r="Q8" s="127">
        <v>64</v>
      </c>
      <c r="R8" s="158" t="s">
        <v>53</v>
      </c>
      <c r="S8" s="154">
        <v>8</v>
      </c>
      <c r="T8" s="127" t="s">
        <v>53</v>
      </c>
      <c r="U8" s="127">
        <v>268</v>
      </c>
      <c r="V8" s="149" t="s">
        <v>53</v>
      </c>
      <c r="W8" s="78"/>
      <c r="X8" s="78"/>
    </row>
    <row r="9" spans="1:24" ht="15" customHeight="1" x14ac:dyDescent="0.2">
      <c r="A9" s="180">
        <v>3</v>
      </c>
      <c r="B9" s="152" t="s">
        <v>14</v>
      </c>
      <c r="C9" s="154">
        <v>2</v>
      </c>
      <c r="D9" s="127"/>
      <c r="E9" s="127">
        <v>68</v>
      </c>
      <c r="F9" s="149" t="s">
        <v>53</v>
      </c>
      <c r="G9" s="137">
        <v>2</v>
      </c>
      <c r="H9" s="127"/>
      <c r="I9" s="127">
        <v>68</v>
      </c>
      <c r="J9" s="158" t="s">
        <v>53</v>
      </c>
      <c r="K9" s="154">
        <v>2</v>
      </c>
      <c r="L9" s="127"/>
      <c r="M9" s="127">
        <v>68</v>
      </c>
      <c r="N9" s="149" t="s">
        <v>53</v>
      </c>
      <c r="O9" s="137">
        <v>2</v>
      </c>
      <c r="P9" s="127"/>
      <c r="Q9" s="127">
        <v>64</v>
      </c>
      <c r="R9" s="158" t="s">
        <v>53</v>
      </c>
      <c r="S9" s="154">
        <v>8</v>
      </c>
      <c r="T9" s="127" t="s">
        <v>53</v>
      </c>
      <c r="U9" s="127">
        <v>268</v>
      </c>
      <c r="V9" s="149" t="s">
        <v>53</v>
      </c>
      <c r="W9" s="78"/>
      <c r="X9" s="78"/>
    </row>
    <row r="10" spans="1:24" ht="15" customHeight="1" x14ac:dyDescent="0.2">
      <c r="A10" s="180">
        <v>4</v>
      </c>
      <c r="B10" s="152" t="s">
        <v>49</v>
      </c>
      <c r="C10" s="154">
        <v>4</v>
      </c>
      <c r="D10" s="127"/>
      <c r="E10" s="127">
        <v>136</v>
      </c>
      <c r="F10" s="149" t="s">
        <v>53</v>
      </c>
      <c r="G10" s="137">
        <v>4</v>
      </c>
      <c r="H10" s="127"/>
      <c r="I10" s="127">
        <v>136</v>
      </c>
      <c r="J10" s="158" t="s">
        <v>53</v>
      </c>
      <c r="K10" s="154">
        <v>3</v>
      </c>
      <c r="L10" s="127"/>
      <c r="M10" s="127">
        <v>102</v>
      </c>
      <c r="N10" s="149" t="s">
        <v>53</v>
      </c>
      <c r="O10" s="137">
        <v>3</v>
      </c>
      <c r="P10" s="127"/>
      <c r="Q10" s="127">
        <v>96</v>
      </c>
      <c r="R10" s="158" t="s">
        <v>53</v>
      </c>
      <c r="S10" s="154">
        <v>14</v>
      </c>
      <c r="T10" s="127" t="s">
        <v>53</v>
      </c>
      <c r="U10" s="127">
        <v>470</v>
      </c>
      <c r="V10" s="149" t="s">
        <v>53</v>
      </c>
      <c r="W10" s="78"/>
      <c r="X10" s="78"/>
    </row>
    <row r="11" spans="1:24" ht="15" customHeight="1" x14ac:dyDescent="0.2">
      <c r="A11" s="180">
        <v>5</v>
      </c>
      <c r="B11" s="152" t="s">
        <v>20</v>
      </c>
      <c r="C11" s="154"/>
      <c r="D11" s="127">
        <v>2</v>
      </c>
      <c r="E11" s="127" t="s">
        <v>53</v>
      </c>
      <c r="F11" s="149">
        <v>68</v>
      </c>
      <c r="G11" s="137"/>
      <c r="H11" s="127"/>
      <c r="I11" s="127" t="s">
        <v>53</v>
      </c>
      <c r="J11" s="158" t="s">
        <v>53</v>
      </c>
      <c r="K11" s="154"/>
      <c r="L11" s="127"/>
      <c r="M11" s="127" t="s">
        <v>53</v>
      </c>
      <c r="N11" s="149" t="s">
        <v>53</v>
      </c>
      <c r="O11" s="137"/>
      <c r="P11" s="127"/>
      <c r="Q11" s="127" t="s">
        <v>53</v>
      </c>
      <c r="R11" s="158" t="s">
        <v>53</v>
      </c>
      <c r="S11" s="154" t="s">
        <v>53</v>
      </c>
      <c r="T11" s="127">
        <v>2</v>
      </c>
      <c r="U11" s="127" t="s">
        <v>53</v>
      </c>
      <c r="V11" s="149">
        <v>68</v>
      </c>
      <c r="W11" s="78"/>
      <c r="X11" s="78"/>
    </row>
    <row r="12" spans="1:24" ht="15" customHeight="1" x14ac:dyDescent="0.2">
      <c r="A12" s="180">
        <v>6</v>
      </c>
      <c r="B12" s="152" t="s">
        <v>13</v>
      </c>
      <c r="C12" s="154">
        <v>2</v>
      </c>
      <c r="D12" s="127"/>
      <c r="E12" s="127">
        <v>68</v>
      </c>
      <c r="F12" s="149" t="s">
        <v>53</v>
      </c>
      <c r="G12" s="137"/>
      <c r="H12" s="127"/>
      <c r="I12" s="127" t="s">
        <v>53</v>
      </c>
      <c r="J12" s="158" t="s">
        <v>53</v>
      </c>
      <c r="K12" s="154"/>
      <c r="L12" s="127"/>
      <c r="M12" s="127" t="s">
        <v>53</v>
      </c>
      <c r="N12" s="149" t="s">
        <v>53</v>
      </c>
      <c r="O12" s="137"/>
      <c r="P12" s="127"/>
      <c r="Q12" s="127" t="s">
        <v>53</v>
      </c>
      <c r="R12" s="158" t="s">
        <v>53</v>
      </c>
      <c r="S12" s="154">
        <v>2</v>
      </c>
      <c r="T12" s="127" t="s">
        <v>53</v>
      </c>
      <c r="U12" s="127">
        <v>68</v>
      </c>
      <c r="V12" s="149" t="s">
        <v>53</v>
      </c>
      <c r="W12" s="78"/>
      <c r="X12" s="78"/>
    </row>
    <row r="13" spans="1:24" ht="15" customHeight="1" x14ac:dyDescent="0.2">
      <c r="A13" s="180">
        <v>7</v>
      </c>
      <c r="B13" s="152" t="s">
        <v>65</v>
      </c>
      <c r="C13" s="154"/>
      <c r="D13" s="127"/>
      <c r="E13" s="127" t="s">
        <v>53</v>
      </c>
      <c r="F13" s="149" t="s">
        <v>53</v>
      </c>
      <c r="G13" s="137"/>
      <c r="H13" s="127"/>
      <c r="I13" s="127" t="s">
        <v>53</v>
      </c>
      <c r="J13" s="158" t="s">
        <v>53</v>
      </c>
      <c r="K13" s="154">
        <v>2</v>
      </c>
      <c r="L13" s="127"/>
      <c r="M13" s="127">
        <f t="shared" ref="M13:M14" si="0">K13*34</f>
        <v>68</v>
      </c>
      <c r="N13" s="149" t="s">
        <v>53</v>
      </c>
      <c r="O13" s="137"/>
      <c r="P13" s="127"/>
      <c r="Q13" s="127" t="s">
        <v>53</v>
      </c>
      <c r="R13" s="158" t="s">
        <v>53</v>
      </c>
      <c r="S13" s="154">
        <v>2</v>
      </c>
      <c r="T13" s="127" t="s">
        <v>53</v>
      </c>
      <c r="U13" s="127">
        <v>68</v>
      </c>
      <c r="V13" s="149" t="s">
        <v>53</v>
      </c>
      <c r="W13" s="78"/>
      <c r="X13" s="78"/>
    </row>
    <row r="14" spans="1:24" ht="15" customHeight="1" x14ac:dyDescent="0.2">
      <c r="A14" s="180">
        <v>8</v>
      </c>
      <c r="B14" s="152" t="s">
        <v>22</v>
      </c>
      <c r="C14" s="154">
        <v>2</v>
      </c>
      <c r="D14" s="127"/>
      <c r="E14" s="127">
        <v>68</v>
      </c>
      <c r="F14" s="149"/>
      <c r="G14" s="137">
        <v>2</v>
      </c>
      <c r="H14" s="127"/>
      <c r="I14" s="127">
        <v>68</v>
      </c>
      <c r="J14" s="158"/>
      <c r="K14" s="154"/>
      <c r="L14" s="127"/>
      <c r="M14" s="127">
        <f t="shared" si="0"/>
        <v>0</v>
      </c>
      <c r="N14" s="149"/>
      <c r="O14" s="137"/>
      <c r="P14" s="127"/>
      <c r="Q14" s="127"/>
      <c r="R14" s="158"/>
      <c r="S14" s="154">
        <v>4</v>
      </c>
      <c r="T14" s="127" t="s">
        <v>53</v>
      </c>
      <c r="U14" s="127">
        <v>136</v>
      </c>
      <c r="V14" s="149" t="s">
        <v>53</v>
      </c>
      <c r="W14" s="78"/>
      <c r="X14" s="78"/>
    </row>
    <row r="15" spans="1:24" ht="15" customHeight="1" x14ac:dyDescent="0.2">
      <c r="A15" s="180">
        <v>9</v>
      </c>
      <c r="B15" s="152" t="s">
        <v>35</v>
      </c>
      <c r="C15" s="154">
        <v>2</v>
      </c>
      <c r="D15" s="127"/>
      <c r="E15" s="127">
        <v>68</v>
      </c>
      <c r="F15" s="149" t="s">
        <v>53</v>
      </c>
      <c r="G15" s="137"/>
      <c r="H15" s="127"/>
      <c r="I15" s="127" t="s">
        <v>53</v>
      </c>
      <c r="J15" s="158" t="s">
        <v>53</v>
      </c>
      <c r="K15" s="154"/>
      <c r="L15" s="127"/>
      <c r="M15" s="127" t="s">
        <v>53</v>
      </c>
      <c r="N15" s="149" t="s">
        <v>53</v>
      </c>
      <c r="O15" s="137"/>
      <c r="P15" s="127"/>
      <c r="Q15" s="127" t="s">
        <v>53</v>
      </c>
      <c r="R15" s="158" t="s">
        <v>53</v>
      </c>
      <c r="S15" s="154">
        <v>2</v>
      </c>
      <c r="T15" s="127" t="s">
        <v>53</v>
      </c>
      <c r="U15" s="127">
        <v>68</v>
      </c>
      <c r="V15" s="149" t="s">
        <v>53</v>
      </c>
      <c r="W15" s="78"/>
      <c r="X15" s="78"/>
    </row>
    <row r="16" spans="1:24" ht="15" customHeight="1" x14ac:dyDescent="0.2">
      <c r="A16" s="180">
        <v>10</v>
      </c>
      <c r="B16" s="35" t="s">
        <v>66</v>
      </c>
      <c r="C16" s="26">
        <v>1</v>
      </c>
      <c r="D16" s="27"/>
      <c r="E16" s="20">
        <f t="shared" ref="E16:E17" si="1">IF(C16&gt;0,C16*34, " ")</f>
        <v>34</v>
      </c>
      <c r="F16" s="21"/>
      <c r="G16" s="27">
        <v>1</v>
      </c>
      <c r="H16" s="27"/>
      <c r="I16" s="20">
        <f t="shared" ref="I16:I17" si="2">IF(G16&gt;0,G16*34, " ")</f>
        <v>34</v>
      </c>
      <c r="J16" s="21"/>
      <c r="K16" s="26">
        <v>1</v>
      </c>
      <c r="L16" s="27"/>
      <c r="M16" s="20">
        <f t="shared" ref="M16:M18" si="3">IF(K16&gt;0,K16*34, " ")</f>
        <v>34</v>
      </c>
      <c r="N16" s="21"/>
      <c r="O16" s="29">
        <v>1</v>
      </c>
      <c r="P16" s="27"/>
      <c r="Q16" s="20">
        <f t="shared" ref="Q16:Q18" si="4">IF(O16&gt;0,O16*32, " ")</f>
        <v>32</v>
      </c>
      <c r="R16" s="21"/>
      <c r="S16" s="49">
        <f t="shared" ref="S16:S17" si="5">C16+G16+K16+O16</f>
        <v>4</v>
      </c>
      <c r="T16" s="46"/>
      <c r="U16" s="46">
        <f t="shared" ref="U16:U17" si="6">IF(S16&lt;&gt;" ", (IF(E16&lt;&gt;" ", E16, 0)+IF(I16&lt;&gt;" ", I16, 0)+IF(M16&lt;&gt;" ", M16, 0)+IF(Q16&lt;&gt;" ", Q16, 0)), " ")</f>
        <v>134</v>
      </c>
      <c r="V16" s="53"/>
      <c r="W16" s="78"/>
      <c r="X16" s="78"/>
    </row>
    <row r="17" spans="1:24" ht="15" customHeight="1" x14ac:dyDescent="0.2">
      <c r="A17" s="180">
        <v>11</v>
      </c>
      <c r="B17" s="185" t="s">
        <v>67</v>
      </c>
      <c r="C17" s="26">
        <v>1</v>
      </c>
      <c r="D17" s="27"/>
      <c r="E17" s="20">
        <f t="shared" si="1"/>
        <v>34</v>
      </c>
      <c r="F17" s="21"/>
      <c r="G17" s="27">
        <v>1</v>
      </c>
      <c r="H17" s="27"/>
      <c r="I17" s="20">
        <f t="shared" si="2"/>
        <v>34</v>
      </c>
      <c r="J17" s="21"/>
      <c r="K17" s="26"/>
      <c r="L17" s="27"/>
      <c r="M17" s="20" t="str">
        <f t="shared" si="3"/>
        <v xml:space="preserve"> </v>
      </c>
      <c r="N17" s="21"/>
      <c r="O17" s="29"/>
      <c r="P17" s="27"/>
      <c r="Q17" s="20" t="str">
        <f t="shared" si="4"/>
        <v xml:space="preserve"> </v>
      </c>
      <c r="R17" s="21"/>
      <c r="S17" s="50">
        <f t="shared" si="5"/>
        <v>2</v>
      </c>
      <c r="T17" s="186"/>
      <c r="U17" s="20">
        <f t="shared" si="6"/>
        <v>68</v>
      </c>
      <c r="V17" s="187"/>
      <c r="W17" s="78"/>
      <c r="X17" s="78"/>
    </row>
    <row r="18" spans="1:24" ht="15" customHeight="1" thickBot="1" x14ac:dyDescent="0.25">
      <c r="A18" s="180">
        <v>12</v>
      </c>
      <c r="B18" s="193" t="s">
        <v>68</v>
      </c>
      <c r="C18" s="194"/>
      <c r="D18" s="195"/>
      <c r="E18" s="45" t="str">
        <f>IF(C18&gt;0,C18*34, " ")</f>
        <v xml:space="preserve"> </v>
      </c>
      <c r="F18" s="52"/>
      <c r="G18" s="195"/>
      <c r="H18" s="195"/>
      <c r="I18" s="45"/>
      <c r="J18" s="52"/>
      <c r="K18" s="194">
        <v>1</v>
      </c>
      <c r="L18" s="195"/>
      <c r="M18" s="45">
        <f t="shared" si="3"/>
        <v>34</v>
      </c>
      <c r="N18" s="52"/>
      <c r="O18" s="196">
        <v>1</v>
      </c>
      <c r="P18" s="195"/>
      <c r="Q18" s="45">
        <f t="shared" si="4"/>
        <v>32</v>
      </c>
      <c r="R18" s="52"/>
      <c r="S18" s="51">
        <f>C18+G18+K18+O18</f>
        <v>2</v>
      </c>
      <c r="T18" s="45">
        <f>D18+H18+L18+P18</f>
        <v>0</v>
      </c>
      <c r="U18" s="45">
        <f>IF(S18&lt;&gt;" ", (IF(E18&lt;&gt;" ", E18, 0)+IF(I18&lt;&gt;" ", I18, 0)+IF(M18&lt;&gt;" ", M18, 0)+IF(Q18&lt;&gt;" ", Q18, 0)), " ")</f>
        <v>66</v>
      </c>
      <c r="V18" s="52">
        <f>IF(T18&lt;&gt;" ", (IF(F18&lt;&gt;" ", F18, 0)+IF(J18&lt;&gt;" ", J18, 0)+IF(N18&lt;&gt;" ", N18, 0)+IF(R18&lt;&gt;" ", R18, 0)), " ")</f>
        <v>0</v>
      </c>
      <c r="W18" s="78"/>
      <c r="X18" s="78"/>
    </row>
    <row r="19" spans="1:24" ht="15" customHeight="1" thickBot="1" x14ac:dyDescent="0.25">
      <c r="A19" s="310" t="s">
        <v>16</v>
      </c>
      <c r="B19" s="311"/>
      <c r="C19" s="169" t="s">
        <v>9</v>
      </c>
      <c r="D19" s="96" t="s">
        <v>10</v>
      </c>
      <c r="E19" s="96" t="s">
        <v>9</v>
      </c>
      <c r="F19" s="97" t="s">
        <v>10</v>
      </c>
      <c r="G19" s="95" t="s">
        <v>9</v>
      </c>
      <c r="H19" s="96" t="s">
        <v>10</v>
      </c>
      <c r="I19" s="96" t="s">
        <v>9</v>
      </c>
      <c r="J19" s="170" t="s">
        <v>10</v>
      </c>
      <c r="K19" s="169" t="s">
        <v>9</v>
      </c>
      <c r="L19" s="96" t="s">
        <v>10</v>
      </c>
      <c r="M19" s="96" t="s">
        <v>9</v>
      </c>
      <c r="N19" s="97" t="s">
        <v>10</v>
      </c>
      <c r="O19" s="95" t="s">
        <v>9</v>
      </c>
      <c r="P19" s="96" t="s">
        <v>10</v>
      </c>
      <c r="Q19" s="96" t="s">
        <v>9</v>
      </c>
      <c r="R19" s="170" t="s">
        <v>10</v>
      </c>
      <c r="S19" s="169" t="s">
        <v>9</v>
      </c>
      <c r="T19" s="96" t="s">
        <v>10</v>
      </c>
      <c r="U19" s="96" t="s">
        <v>9</v>
      </c>
      <c r="V19" s="97" t="s">
        <v>10</v>
      </c>
      <c r="W19" s="78"/>
      <c r="X19" s="78"/>
    </row>
    <row r="20" spans="1:24" ht="15" customHeight="1" x14ac:dyDescent="0.2">
      <c r="A20" s="68">
        <v>1</v>
      </c>
      <c r="B20" s="164" t="s">
        <v>39</v>
      </c>
      <c r="C20" s="161">
        <v>1</v>
      </c>
      <c r="D20" s="133">
        <v>1</v>
      </c>
      <c r="E20" s="133">
        <v>34</v>
      </c>
      <c r="F20" s="162">
        <v>34</v>
      </c>
      <c r="G20" s="136">
        <v>1</v>
      </c>
      <c r="H20" s="133">
        <v>1</v>
      </c>
      <c r="I20" s="133">
        <v>34</v>
      </c>
      <c r="J20" s="163">
        <v>34</v>
      </c>
      <c r="K20" s="161"/>
      <c r="L20" s="133"/>
      <c r="M20" s="133"/>
      <c r="N20" s="162"/>
      <c r="O20" s="136"/>
      <c r="P20" s="206"/>
      <c r="Q20" s="133"/>
      <c r="R20" s="163"/>
      <c r="S20" s="161">
        <f>SUM(C20,G20,K20,O20)</f>
        <v>2</v>
      </c>
      <c r="T20" s="133">
        <f>SUM(D20,H20,L20,P20)</f>
        <v>2</v>
      </c>
      <c r="U20" s="133">
        <f>SUM(E20,I20,M20,Q20)</f>
        <v>68</v>
      </c>
      <c r="V20" s="162">
        <f>SUM(F20,J20,N20,R20)</f>
        <v>68</v>
      </c>
      <c r="W20" s="78"/>
      <c r="X20" s="78"/>
    </row>
    <row r="21" spans="1:24" ht="15" customHeight="1" x14ac:dyDescent="0.2">
      <c r="A21" s="79">
        <v>2</v>
      </c>
      <c r="B21" s="152" t="s">
        <v>40</v>
      </c>
      <c r="C21" s="154"/>
      <c r="D21" s="127">
        <v>2</v>
      </c>
      <c r="E21" s="127"/>
      <c r="F21" s="149">
        <v>68</v>
      </c>
      <c r="G21" s="137"/>
      <c r="H21" s="127"/>
      <c r="I21" s="127"/>
      <c r="J21" s="158"/>
      <c r="K21" s="157"/>
      <c r="L21" s="129"/>
      <c r="M21" s="127"/>
      <c r="N21" s="149"/>
      <c r="O21" s="160"/>
      <c r="P21" s="129"/>
      <c r="Q21" s="127"/>
      <c r="R21" s="158"/>
      <c r="S21" s="161"/>
      <c r="T21" s="133">
        <f t="shared" ref="T21:T36" si="7">SUM(D21,H21,L21,P21)</f>
        <v>2</v>
      </c>
      <c r="U21" s="133"/>
      <c r="V21" s="162">
        <f t="shared" ref="V21:V36" si="8">SUM(F21,J21,N21,R21)</f>
        <v>68</v>
      </c>
      <c r="W21" s="78"/>
      <c r="X21" s="78"/>
    </row>
    <row r="22" spans="1:24" ht="15" customHeight="1" x14ac:dyDescent="0.2">
      <c r="A22" s="79">
        <v>3</v>
      </c>
      <c r="B22" s="152" t="s">
        <v>41</v>
      </c>
      <c r="C22" s="154">
        <v>2</v>
      </c>
      <c r="D22" s="127"/>
      <c r="E22" s="127">
        <v>68</v>
      </c>
      <c r="F22" s="149"/>
      <c r="G22" s="137">
        <v>2</v>
      </c>
      <c r="H22" s="127"/>
      <c r="I22" s="127">
        <v>68</v>
      </c>
      <c r="J22" s="158"/>
      <c r="K22" s="154"/>
      <c r="L22" s="127"/>
      <c r="M22" s="127"/>
      <c r="N22" s="149"/>
      <c r="O22" s="137"/>
      <c r="P22" s="127"/>
      <c r="Q22" s="127"/>
      <c r="R22" s="158"/>
      <c r="S22" s="161">
        <f t="shared" ref="S22:S35" si="9">SUM(C22,G22,K22,O22)</f>
        <v>4</v>
      </c>
      <c r="T22" s="133"/>
      <c r="U22" s="133">
        <f t="shared" ref="U22:U35" si="10">SUM(E22,I22,M22,Q22)</f>
        <v>136</v>
      </c>
      <c r="V22" s="162"/>
      <c r="W22" s="78"/>
      <c r="X22" s="78"/>
    </row>
    <row r="23" spans="1:24" ht="15" customHeight="1" x14ac:dyDescent="0.2">
      <c r="A23" s="79">
        <v>4</v>
      </c>
      <c r="B23" s="152" t="s">
        <v>54</v>
      </c>
      <c r="C23" s="154">
        <v>2</v>
      </c>
      <c r="D23" s="127">
        <v>1</v>
      </c>
      <c r="E23" s="127">
        <v>68</v>
      </c>
      <c r="F23" s="149">
        <v>34</v>
      </c>
      <c r="G23" s="137">
        <v>1</v>
      </c>
      <c r="H23" s="127">
        <v>2</v>
      </c>
      <c r="I23" s="127">
        <v>34</v>
      </c>
      <c r="J23" s="158">
        <v>68</v>
      </c>
      <c r="K23" s="154">
        <v>2</v>
      </c>
      <c r="L23" s="127">
        <v>1</v>
      </c>
      <c r="M23" s="127">
        <v>68</v>
      </c>
      <c r="N23" s="149">
        <v>34</v>
      </c>
      <c r="O23" s="137">
        <v>1</v>
      </c>
      <c r="P23" s="127">
        <v>2</v>
      </c>
      <c r="Q23" s="127">
        <v>32</v>
      </c>
      <c r="R23" s="158">
        <v>64</v>
      </c>
      <c r="S23" s="161">
        <f t="shared" si="9"/>
        <v>6</v>
      </c>
      <c r="T23" s="133">
        <f t="shared" si="7"/>
        <v>6</v>
      </c>
      <c r="U23" s="133">
        <f t="shared" si="10"/>
        <v>202</v>
      </c>
      <c r="V23" s="162">
        <f t="shared" si="8"/>
        <v>200</v>
      </c>
      <c r="W23" s="78"/>
      <c r="X23" s="78"/>
    </row>
    <row r="24" spans="1:24" ht="15" customHeight="1" x14ac:dyDescent="0.2">
      <c r="A24" s="79">
        <v>5</v>
      </c>
      <c r="B24" s="152" t="s">
        <v>42</v>
      </c>
      <c r="C24" s="154">
        <v>2</v>
      </c>
      <c r="D24" s="127"/>
      <c r="E24" s="127">
        <v>68</v>
      </c>
      <c r="F24" s="149"/>
      <c r="G24" s="160">
        <v>2</v>
      </c>
      <c r="H24" s="129"/>
      <c r="I24" s="127">
        <v>68</v>
      </c>
      <c r="J24" s="158"/>
      <c r="K24" s="154"/>
      <c r="L24" s="127"/>
      <c r="M24" s="127"/>
      <c r="N24" s="149"/>
      <c r="O24" s="137"/>
      <c r="P24" s="127"/>
      <c r="Q24" s="127"/>
      <c r="R24" s="158"/>
      <c r="S24" s="161">
        <f t="shared" si="9"/>
        <v>4</v>
      </c>
      <c r="T24" s="133"/>
      <c r="U24" s="133">
        <f t="shared" si="10"/>
        <v>136</v>
      </c>
      <c r="V24" s="162"/>
      <c r="W24" s="78"/>
      <c r="X24" s="78"/>
    </row>
    <row r="25" spans="1:24" ht="15" customHeight="1" x14ac:dyDescent="0.2">
      <c r="A25" s="79">
        <v>6</v>
      </c>
      <c r="B25" s="152" t="s">
        <v>43</v>
      </c>
      <c r="C25" s="229"/>
      <c r="D25" s="230"/>
      <c r="E25" s="230"/>
      <c r="F25" s="231"/>
      <c r="G25" s="197">
        <v>1</v>
      </c>
      <c r="H25" s="230">
        <v>1</v>
      </c>
      <c r="I25" s="230">
        <v>34</v>
      </c>
      <c r="J25" s="232">
        <v>34</v>
      </c>
      <c r="K25" s="229"/>
      <c r="L25" s="230"/>
      <c r="M25" s="230"/>
      <c r="N25" s="231"/>
      <c r="O25" s="137"/>
      <c r="P25" s="127"/>
      <c r="Q25" s="127"/>
      <c r="R25" s="158"/>
      <c r="S25" s="161">
        <f t="shared" si="9"/>
        <v>1</v>
      </c>
      <c r="T25" s="133">
        <f t="shared" si="7"/>
        <v>1</v>
      </c>
      <c r="U25" s="133">
        <f t="shared" si="10"/>
        <v>34</v>
      </c>
      <c r="V25" s="162">
        <f t="shared" si="8"/>
        <v>34</v>
      </c>
      <c r="W25" s="78"/>
      <c r="X25" s="78"/>
    </row>
    <row r="26" spans="1:24" ht="15" customHeight="1" x14ac:dyDescent="0.2">
      <c r="A26" s="79">
        <v>7</v>
      </c>
      <c r="B26" s="152" t="s">
        <v>51</v>
      </c>
      <c r="C26" s="229"/>
      <c r="D26" s="230"/>
      <c r="E26" s="230"/>
      <c r="F26" s="231"/>
      <c r="G26" s="197">
        <v>1</v>
      </c>
      <c r="H26" s="230">
        <v>1</v>
      </c>
      <c r="I26" s="230">
        <v>34</v>
      </c>
      <c r="J26" s="232">
        <v>34</v>
      </c>
      <c r="K26" s="229">
        <v>1</v>
      </c>
      <c r="L26" s="230">
        <v>1</v>
      </c>
      <c r="M26" s="230">
        <v>34</v>
      </c>
      <c r="N26" s="231">
        <v>34</v>
      </c>
      <c r="O26" s="137"/>
      <c r="P26" s="127"/>
      <c r="Q26" s="127"/>
      <c r="R26" s="158"/>
      <c r="S26" s="161">
        <f t="shared" si="9"/>
        <v>2</v>
      </c>
      <c r="T26" s="133">
        <f t="shared" si="7"/>
        <v>2</v>
      </c>
      <c r="U26" s="133">
        <f t="shared" si="10"/>
        <v>68</v>
      </c>
      <c r="V26" s="162">
        <f t="shared" si="8"/>
        <v>68</v>
      </c>
      <c r="W26" s="78"/>
      <c r="X26" s="78"/>
    </row>
    <row r="27" spans="1:24" ht="15" customHeight="1" x14ac:dyDescent="0.2">
      <c r="A27" s="79">
        <v>8</v>
      </c>
      <c r="B27" s="152" t="s">
        <v>44</v>
      </c>
      <c r="C27" s="154"/>
      <c r="D27" s="127"/>
      <c r="E27" s="127"/>
      <c r="F27" s="149"/>
      <c r="G27" s="160"/>
      <c r="H27" s="129"/>
      <c r="I27" s="127"/>
      <c r="J27" s="158"/>
      <c r="K27" s="154"/>
      <c r="L27" s="127"/>
      <c r="M27" s="127"/>
      <c r="N27" s="149"/>
      <c r="O27" s="154">
        <v>2</v>
      </c>
      <c r="P27" s="127">
        <v>2</v>
      </c>
      <c r="Q27" s="127">
        <v>64</v>
      </c>
      <c r="R27" s="149">
        <v>64</v>
      </c>
      <c r="S27" s="161">
        <f t="shared" si="9"/>
        <v>2</v>
      </c>
      <c r="T27" s="133">
        <f t="shared" si="7"/>
        <v>2</v>
      </c>
      <c r="U27" s="133">
        <f t="shared" si="10"/>
        <v>64</v>
      </c>
      <c r="V27" s="162">
        <f t="shared" si="8"/>
        <v>64</v>
      </c>
      <c r="W27" s="78"/>
      <c r="X27" s="78"/>
    </row>
    <row r="28" spans="1:24" ht="15" customHeight="1" x14ac:dyDescent="0.2">
      <c r="A28" s="79">
        <v>9</v>
      </c>
      <c r="B28" s="152" t="s">
        <v>55</v>
      </c>
      <c r="C28" s="154"/>
      <c r="D28" s="127"/>
      <c r="E28" s="127"/>
      <c r="F28" s="149"/>
      <c r="G28" s="137">
        <v>1</v>
      </c>
      <c r="H28" s="127">
        <v>1</v>
      </c>
      <c r="I28" s="127">
        <v>34</v>
      </c>
      <c r="J28" s="158">
        <v>34</v>
      </c>
      <c r="K28" s="154">
        <v>2</v>
      </c>
      <c r="L28" s="127">
        <v>2</v>
      </c>
      <c r="M28" s="127">
        <v>68</v>
      </c>
      <c r="N28" s="149">
        <v>68</v>
      </c>
      <c r="O28" s="137">
        <v>2</v>
      </c>
      <c r="P28" s="127">
        <v>2</v>
      </c>
      <c r="Q28" s="127">
        <v>64</v>
      </c>
      <c r="R28" s="158">
        <v>64</v>
      </c>
      <c r="S28" s="161">
        <f t="shared" si="9"/>
        <v>5</v>
      </c>
      <c r="T28" s="133">
        <f t="shared" si="7"/>
        <v>5</v>
      </c>
      <c r="U28" s="133">
        <f t="shared" si="10"/>
        <v>166</v>
      </c>
      <c r="V28" s="162">
        <f t="shared" si="8"/>
        <v>166</v>
      </c>
      <c r="W28" s="78"/>
      <c r="X28" s="78"/>
    </row>
    <row r="29" spans="1:24" ht="15" customHeight="1" x14ac:dyDescent="0.2">
      <c r="A29" s="79">
        <v>10</v>
      </c>
      <c r="B29" s="152" t="s">
        <v>45</v>
      </c>
      <c r="C29" s="154"/>
      <c r="D29" s="127"/>
      <c r="E29" s="127"/>
      <c r="F29" s="149"/>
      <c r="G29" s="137"/>
      <c r="H29" s="127"/>
      <c r="I29" s="127"/>
      <c r="J29" s="158"/>
      <c r="K29" s="154">
        <v>1</v>
      </c>
      <c r="L29" s="127">
        <v>1</v>
      </c>
      <c r="M29" s="127">
        <v>34</v>
      </c>
      <c r="N29" s="149">
        <v>34</v>
      </c>
      <c r="O29" s="137">
        <v>1</v>
      </c>
      <c r="P29" s="127">
        <v>1</v>
      </c>
      <c r="Q29" s="127">
        <v>32</v>
      </c>
      <c r="R29" s="158">
        <v>32</v>
      </c>
      <c r="S29" s="161">
        <f t="shared" si="9"/>
        <v>2</v>
      </c>
      <c r="T29" s="133">
        <f t="shared" si="7"/>
        <v>2</v>
      </c>
      <c r="U29" s="133">
        <f t="shared" si="10"/>
        <v>66</v>
      </c>
      <c r="V29" s="162">
        <f t="shared" si="8"/>
        <v>66</v>
      </c>
      <c r="W29" s="78"/>
      <c r="X29" s="78"/>
    </row>
    <row r="30" spans="1:24" ht="15" customHeight="1" x14ac:dyDescent="0.2">
      <c r="A30" s="79">
        <v>11</v>
      </c>
      <c r="B30" s="152" t="s">
        <v>25</v>
      </c>
      <c r="C30" s="154"/>
      <c r="D30" s="127"/>
      <c r="E30" s="127"/>
      <c r="F30" s="149"/>
      <c r="G30" s="137"/>
      <c r="H30" s="127"/>
      <c r="I30" s="127"/>
      <c r="J30" s="158"/>
      <c r="K30" s="154">
        <v>1</v>
      </c>
      <c r="L30" s="127">
        <v>1</v>
      </c>
      <c r="M30" s="127">
        <v>34</v>
      </c>
      <c r="N30" s="149">
        <v>34</v>
      </c>
      <c r="O30" s="137">
        <v>2</v>
      </c>
      <c r="P30" s="127">
        <v>1</v>
      </c>
      <c r="Q30" s="127">
        <v>32</v>
      </c>
      <c r="R30" s="158">
        <v>64</v>
      </c>
      <c r="S30" s="161">
        <f t="shared" si="9"/>
        <v>3</v>
      </c>
      <c r="T30" s="133">
        <f t="shared" si="7"/>
        <v>2</v>
      </c>
      <c r="U30" s="133">
        <f t="shared" si="10"/>
        <v>66</v>
      </c>
      <c r="V30" s="162">
        <f t="shared" si="8"/>
        <v>98</v>
      </c>
      <c r="W30" s="78"/>
      <c r="X30" s="78"/>
    </row>
    <row r="31" spans="1:24" ht="15" customHeight="1" x14ac:dyDescent="0.2">
      <c r="A31" s="79">
        <v>12</v>
      </c>
      <c r="B31" s="152" t="s">
        <v>56</v>
      </c>
      <c r="C31" s="154"/>
      <c r="D31" s="127"/>
      <c r="E31" s="127"/>
      <c r="F31" s="149"/>
      <c r="G31" s="137"/>
      <c r="H31" s="127">
        <v>2</v>
      </c>
      <c r="I31" s="127"/>
      <c r="J31" s="158">
        <v>68</v>
      </c>
      <c r="K31" s="154"/>
      <c r="L31" s="127"/>
      <c r="M31" s="127"/>
      <c r="N31" s="149"/>
      <c r="O31" s="137"/>
      <c r="P31" s="127"/>
      <c r="Q31" s="127"/>
      <c r="R31" s="158"/>
      <c r="S31" s="161"/>
      <c r="T31" s="133">
        <f t="shared" si="7"/>
        <v>2</v>
      </c>
      <c r="U31" s="133"/>
      <c r="V31" s="162">
        <f t="shared" si="8"/>
        <v>68</v>
      </c>
      <c r="W31" s="78"/>
      <c r="X31" s="78"/>
    </row>
    <row r="32" spans="1:24" ht="15" customHeight="1" x14ac:dyDescent="0.2">
      <c r="A32" s="79">
        <v>13</v>
      </c>
      <c r="B32" s="153" t="s">
        <v>33</v>
      </c>
      <c r="C32" s="155"/>
      <c r="D32" s="130"/>
      <c r="E32" s="130"/>
      <c r="F32" s="156"/>
      <c r="G32" s="138"/>
      <c r="H32" s="130">
        <v>2</v>
      </c>
      <c r="I32" s="130"/>
      <c r="J32" s="159">
        <v>68</v>
      </c>
      <c r="K32" s="155"/>
      <c r="L32" s="130">
        <v>2</v>
      </c>
      <c r="M32" s="130"/>
      <c r="N32" s="156">
        <v>68</v>
      </c>
      <c r="O32" s="137"/>
      <c r="P32" s="127"/>
      <c r="Q32" s="127"/>
      <c r="R32" s="158"/>
      <c r="S32" s="161"/>
      <c r="T32" s="133">
        <f t="shared" si="7"/>
        <v>4</v>
      </c>
      <c r="U32" s="133"/>
      <c r="V32" s="162">
        <f t="shared" si="8"/>
        <v>136</v>
      </c>
      <c r="W32" s="78"/>
      <c r="X32" s="78"/>
    </row>
    <row r="33" spans="1:24" ht="15" customHeight="1" x14ac:dyDescent="0.2">
      <c r="A33" s="79">
        <v>14</v>
      </c>
      <c r="B33" s="153" t="s">
        <v>77</v>
      </c>
      <c r="C33" s="155"/>
      <c r="D33" s="130"/>
      <c r="E33" s="130"/>
      <c r="F33" s="156"/>
      <c r="G33" s="138"/>
      <c r="H33" s="130"/>
      <c r="I33" s="130"/>
      <c r="J33" s="159"/>
      <c r="K33" s="155">
        <v>2</v>
      </c>
      <c r="L33" s="130"/>
      <c r="M33" s="130">
        <v>68</v>
      </c>
      <c r="N33" s="156"/>
      <c r="O33" s="137"/>
      <c r="P33" s="127"/>
      <c r="Q33" s="127"/>
      <c r="R33" s="158"/>
      <c r="S33" s="161">
        <f t="shared" si="9"/>
        <v>2</v>
      </c>
      <c r="T33" s="133"/>
      <c r="U33" s="133">
        <f t="shared" si="10"/>
        <v>68</v>
      </c>
      <c r="V33" s="162"/>
      <c r="W33" s="78"/>
      <c r="X33" s="78"/>
    </row>
    <row r="34" spans="1:24" ht="15" customHeight="1" x14ac:dyDescent="0.2">
      <c r="A34" s="79">
        <v>15</v>
      </c>
      <c r="B34" s="153" t="s">
        <v>36</v>
      </c>
      <c r="C34" s="155">
        <v>2</v>
      </c>
      <c r="D34" s="130"/>
      <c r="E34" s="130">
        <v>68</v>
      </c>
      <c r="F34" s="156"/>
      <c r="G34" s="138"/>
      <c r="H34" s="130"/>
      <c r="I34" s="130"/>
      <c r="J34" s="159"/>
      <c r="K34" s="155"/>
      <c r="L34" s="130"/>
      <c r="M34" s="130"/>
      <c r="N34" s="156"/>
      <c r="O34" s="137"/>
      <c r="P34" s="127"/>
      <c r="Q34" s="127"/>
      <c r="R34" s="158"/>
      <c r="S34" s="161">
        <f t="shared" si="9"/>
        <v>2</v>
      </c>
      <c r="T34" s="133"/>
      <c r="U34" s="133">
        <f t="shared" si="10"/>
        <v>68</v>
      </c>
      <c r="V34" s="162"/>
      <c r="W34" s="78"/>
      <c r="X34" s="78"/>
    </row>
    <row r="35" spans="1:24" ht="15" customHeight="1" x14ac:dyDescent="0.2">
      <c r="A35" s="79">
        <v>16</v>
      </c>
      <c r="B35" s="152" t="s">
        <v>34</v>
      </c>
      <c r="C35" s="157"/>
      <c r="D35" s="129"/>
      <c r="E35" s="127" t="s">
        <v>53</v>
      </c>
      <c r="F35" s="149" t="s">
        <v>53</v>
      </c>
      <c r="G35" s="137"/>
      <c r="H35" s="127"/>
      <c r="I35" s="127" t="s">
        <v>53</v>
      </c>
      <c r="J35" s="158" t="s">
        <v>53</v>
      </c>
      <c r="K35" s="154"/>
      <c r="L35" s="127"/>
      <c r="M35" s="127" t="s">
        <v>53</v>
      </c>
      <c r="N35" s="149" t="s">
        <v>53</v>
      </c>
      <c r="O35" s="137">
        <v>1</v>
      </c>
      <c r="P35" s="127">
        <v>1</v>
      </c>
      <c r="Q35" s="127">
        <v>32</v>
      </c>
      <c r="R35" s="158">
        <v>32</v>
      </c>
      <c r="S35" s="161">
        <f t="shared" si="9"/>
        <v>1</v>
      </c>
      <c r="T35" s="133">
        <f t="shared" si="7"/>
        <v>1</v>
      </c>
      <c r="U35" s="133">
        <f t="shared" si="10"/>
        <v>32</v>
      </c>
      <c r="V35" s="162">
        <f t="shared" si="8"/>
        <v>32</v>
      </c>
      <c r="W35" s="78"/>
      <c r="X35" s="78"/>
    </row>
    <row r="36" spans="1:24" ht="15" customHeight="1" x14ac:dyDescent="0.2">
      <c r="A36" s="79">
        <v>17</v>
      </c>
      <c r="B36" s="152" t="s">
        <v>26</v>
      </c>
      <c r="C36" s="154"/>
      <c r="D36" s="127"/>
      <c r="E36" s="127"/>
      <c r="F36" s="149"/>
      <c r="G36" s="137"/>
      <c r="H36" s="127"/>
      <c r="I36" s="127"/>
      <c r="J36" s="158"/>
      <c r="K36" s="154"/>
      <c r="L36" s="127">
        <v>3</v>
      </c>
      <c r="M36" s="127"/>
      <c r="N36" s="149">
        <v>102</v>
      </c>
      <c r="O36" s="137"/>
      <c r="P36" s="127">
        <v>3</v>
      </c>
      <c r="Q36" s="127"/>
      <c r="R36" s="158">
        <v>96</v>
      </c>
      <c r="S36" s="161"/>
      <c r="T36" s="133">
        <f t="shared" si="7"/>
        <v>6</v>
      </c>
      <c r="U36" s="133"/>
      <c r="V36" s="162">
        <f t="shared" si="8"/>
        <v>198</v>
      </c>
      <c r="W36" s="78"/>
      <c r="X36" s="78"/>
    </row>
    <row r="37" spans="1:24" ht="15" customHeight="1" x14ac:dyDescent="0.2">
      <c r="A37" s="79"/>
      <c r="B37" s="152" t="s">
        <v>57</v>
      </c>
      <c r="C37" s="154"/>
      <c r="D37" s="127"/>
      <c r="E37" s="127"/>
      <c r="F37" s="149"/>
      <c r="G37" s="137"/>
      <c r="H37" s="127"/>
      <c r="I37" s="127"/>
      <c r="J37" s="158"/>
      <c r="K37" s="154"/>
      <c r="L37" s="127"/>
      <c r="M37" s="127"/>
      <c r="N37" s="149"/>
      <c r="O37" s="137"/>
      <c r="P37" s="127"/>
      <c r="Q37" s="127"/>
      <c r="R37" s="158"/>
      <c r="S37" s="154"/>
      <c r="T37" s="127"/>
      <c r="U37" s="133"/>
      <c r="V37" s="162"/>
      <c r="W37" s="78"/>
      <c r="X37" s="78"/>
    </row>
    <row r="38" spans="1:24" ht="15" customHeight="1" thickBot="1" x14ac:dyDescent="0.25">
      <c r="A38" s="125"/>
      <c r="B38" s="25" t="s">
        <v>72</v>
      </c>
      <c r="C38" s="166"/>
      <c r="D38" s="131"/>
      <c r="E38" s="131" t="s">
        <v>53</v>
      </c>
      <c r="F38" s="167" t="s">
        <v>53</v>
      </c>
      <c r="G38" s="139"/>
      <c r="H38" s="131"/>
      <c r="I38" s="131" t="s">
        <v>53</v>
      </c>
      <c r="J38" s="168" t="s">
        <v>53</v>
      </c>
      <c r="K38" s="166"/>
      <c r="L38" s="131"/>
      <c r="M38" s="131" t="s">
        <v>53</v>
      </c>
      <c r="N38" s="167" t="s">
        <v>53</v>
      </c>
      <c r="O38" s="139"/>
      <c r="P38" s="131"/>
      <c r="Q38" s="131" t="s">
        <v>53</v>
      </c>
      <c r="R38" s="168" t="s">
        <v>53</v>
      </c>
      <c r="S38" s="166" t="s">
        <v>53</v>
      </c>
      <c r="T38" s="131" t="s">
        <v>53</v>
      </c>
      <c r="U38" s="133"/>
      <c r="V38" s="162"/>
      <c r="W38" s="78"/>
      <c r="X38" s="78"/>
    </row>
    <row r="39" spans="1:24" ht="15" customHeight="1" thickBot="1" x14ac:dyDescent="0.25">
      <c r="A39" s="319" t="s">
        <v>17</v>
      </c>
      <c r="B39" s="320"/>
      <c r="C39" s="171">
        <f>SUM(C7:C16)</f>
        <v>18</v>
      </c>
      <c r="D39" s="171">
        <f t="shared" ref="D39:V39" si="11">SUM(D7:D16)</f>
        <v>2</v>
      </c>
      <c r="E39" s="171">
        <f t="shared" si="11"/>
        <v>612</v>
      </c>
      <c r="F39" s="171">
        <f t="shared" si="11"/>
        <v>68</v>
      </c>
      <c r="G39" s="171">
        <f t="shared" si="11"/>
        <v>14</v>
      </c>
      <c r="H39" s="171">
        <f t="shared" si="11"/>
        <v>0</v>
      </c>
      <c r="I39" s="171">
        <f t="shared" si="11"/>
        <v>476</v>
      </c>
      <c r="J39" s="171">
        <f t="shared" si="11"/>
        <v>0</v>
      </c>
      <c r="K39" s="171">
        <f t="shared" si="11"/>
        <v>13</v>
      </c>
      <c r="L39" s="171">
        <f t="shared" si="11"/>
        <v>0</v>
      </c>
      <c r="M39" s="171">
        <f t="shared" si="11"/>
        <v>442</v>
      </c>
      <c r="N39" s="171">
        <f t="shared" si="11"/>
        <v>0</v>
      </c>
      <c r="O39" s="171">
        <f t="shared" si="11"/>
        <v>11</v>
      </c>
      <c r="P39" s="171">
        <f t="shared" si="11"/>
        <v>0</v>
      </c>
      <c r="Q39" s="171">
        <f t="shared" si="11"/>
        <v>352</v>
      </c>
      <c r="R39" s="171">
        <f t="shared" si="11"/>
        <v>0</v>
      </c>
      <c r="S39" s="171">
        <f t="shared" si="11"/>
        <v>56</v>
      </c>
      <c r="T39" s="171">
        <f t="shared" si="11"/>
        <v>2</v>
      </c>
      <c r="U39" s="171">
        <f t="shared" si="11"/>
        <v>1882</v>
      </c>
      <c r="V39" s="171">
        <f t="shared" si="11"/>
        <v>68</v>
      </c>
      <c r="W39" s="78"/>
      <c r="X39" s="78"/>
    </row>
    <row r="40" spans="1:24" ht="15" customHeight="1" thickBot="1" x14ac:dyDescent="0.25">
      <c r="A40" s="319" t="s">
        <v>18</v>
      </c>
      <c r="B40" s="320"/>
      <c r="C40" s="171">
        <f>SUM(C20:C38)</f>
        <v>9</v>
      </c>
      <c r="D40" s="171">
        <f t="shared" ref="D40:V40" si="12">SUM(D20:D38)</f>
        <v>4</v>
      </c>
      <c r="E40" s="171">
        <f t="shared" si="12"/>
        <v>306</v>
      </c>
      <c r="F40" s="171">
        <f t="shared" si="12"/>
        <v>136</v>
      </c>
      <c r="G40" s="171">
        <f t="shared" si="12"/>
        <v>9</v>
      </c>
      <c r="H40" s="171">
        <f t="shared" si="12"/>
        <v>10</v>
      </c>
      <c r="I40" s="171">
        <f t="shared" si="12"/>
        <v>306</v>
      </c>
      <c r="J40" s="171">
        <f t="shared" si="12"/>
        <v>340</v>
      </c>
      <c r="K40" s="171">
        <f t="shared" si="12"/>
        <v>9</v>
      </c>
      <c r="L40" s="171">
        <f t="shared" si="12"/>
        <v>11</v>
      </c>
      <c r="M40" s="171">
        <f t="shared" si="12"/>
        <v>306</v>
      </c>
      <c r="N40" s="171">
        <f t="shared" si="12"/>
        <v>374</v>
      </c>
      <c r="O40" s="171">
        <f t="shared" si="12"/>
        <v>9</v>
      </c>
      <c r="P40" s="171">
        <f t="shared" si="12"/>
        <v>12</v>
      </c>
      <c r="Q40" s="171">
        <f t="shared" si="12"/>
        <v>256</v>
      </c>
      <c r="R40" s="171">
        <f t="shared" si="12"/>
        <v>416</v>
      </c>
      <c r="S40" s="171">
        <f t="shared" si="12"/>
        <v>36</v>
      </c>
      <c r="T40" s="171">
        <f t="shared" si="12"/>
        <v>37</v>
      </c>
      <c r="U40" s="171">
        <f t="shared" si="12"/>
        <v>1174</v>
      </c>
      <c r="V40" s="171">
        <f t="shared" si="12"/>
        <v>1266</v>
      </c>
      <c r="W40" s="103"/>
      <c r="X40" s="103"/>
    </row>
    <row r="41" spans="1:24" ht="15" customHeight="1" x14ac:dyDescent="0.2">
      <c r="A41" s="322" t="s">
        <v>19</v>
      </c>
      <c r="B41" s="302"/>
      <c r="C41" s="172">
        <f t="shared" ref="C41:V41" si="13">SUM(C39:C40)</f>
        <v>27</v>
      </c>
      <c r="D41" s="173">
        <f t="shared" si="13"/>
        <v>6</v>
      </c>
      <c r="E41" s="173">
        <f t="shared" si="13"/>
        <v>918</v>
      </c>
      <c r="F41" s="174">
        <f t="shared" si="13"/>
        <v>204</v>
      </c>
      <c r="G41" s="175">
        <f t="shared" si="13"/>
        <v>23</v>
      </c>
      <c r="H41" s="173">
        <f t="shared" si="13"/>
        <v>10</v>
      </c>
      <c r="I41" s="173">
        <f t="shared" si="13"/>
        <v>782</v>
      </c>
      <c r="J41" s="176">
        <f t="shared" si="13"/>
        <v>340</v>
      </c>
      <c r="K41" s="172">
        <f t="shared" si="13"/>
        <v>22</v>
      </c>
      <c r="L41" s="173">
        <f t="shared" si="13"/>
        <v>11</v>
      </c>
      <c r="M41" s="173">
        <f t="shared" si="13"/>
        <v>748</v>
      </c>
      <c r="N41" s="174">
        <f t="shared" si="13"/>
        <v>374</v>
      </c>
      <c r="O41" s="175">
        <f t="shared" si="13"/>
        <v>20</v>
      </c>
      <c r="P41" s="173">
        <f t="shared" si="13"/>
        <v>12</v>
      </c>
      <c r="Q41" s="173">
        <f t="shared" si="13"/>
        <v>608</v>
      </c>
      <c r="R41" s="176">
        <f t="shared" si="13"/>
        <v>416</v>
      </c>
      <c r="S41" s="172">
        <f t="shared" si="13"/>
        <v>92</v>
      </c>
      <c r="T41" s="173">
        <f t="shared" si="13"/>
        <v>39</v>
      </c>
      <c r="U41" s="173">
        <f t="shared" si="13"/>
        <v>3056</v>
      </c>
      <c r="V41" s="174">
        <f t="shared" si="13"/>
        <v>1334</v>
      </c>
      <c r="W41" s="107"/>
      <c r="X41" s="107"/>
    </row>
    <row r="42" spans="1:24" ht="15" customHeight="1" thickBot="1" x14ac:dyDescent="0.25">
      <c r="A42" s="323"/>
      <c r="B42" s="324"/>
      <c r="C42" s="314">
        <f>SUM(C41:D41)</f>
        <v>33</v>
      </c>
      <c r="D42" s="313"/>
      <c r="E42" s="313">
        <f>SUM(E41:F41)</f>
        <v>1122</v>
      </c>
      <c r="F42" s="315"/>
      <c r="G42" s="312">
        <f>SUM(G41:H41)</f>
        <v>33</v>
      </c>
      <c r="H42" s="313"/>
      <c r="I42" s="313">
        <f>SUM(I41:J41)</f>
        <v>1122</v>
      </c>
      <c r="J42" s="316"/>
      <c r="K42" s="314">
        <f>SUM(K41:L41)</f>
        <v>33</v>
      </c>
      <c r="L42" s="313"/>
      <c r="M42" s="313">
        <f>SUM(M41:N41)</f>
        <v>1122</v>
      </c>
      <c r="N42" s="315"/>
      <c r="O42" s="312">
        <f>SUM(O41:P41)</f>
        <v>32</v>
      </c>
      <c r="P42" s="313"/>
      <c r="Q42" s="313">
        <f>SUM(Q41:R41)</f>
        <v>1024</v>
      </c>
      <c r="R42" s="316"/>
      <c r="S42" s="314">
        <f>SUM(S41:T41)</f>
        <v>131</v>
      </c>
      <c r="T42" s="313"/>
      <c r="U42" s="313">
        <f>SUM(U41:V41)</f>
        <v>4390</v>
      </c>
      <c r="V42" s="315"/>
      <c r="W42" s="107"/>
      <c r="X42" s="107"/>
    </row>
    <row r="43" spans="1:24" ht="15" customHeight="1" thickTop="1" x14ac:dyDescent="0.2">
      <c r="A43" s="119"/>
      <c r="B43" s="119"/>
      <c r="C43" s="107"/>
      <c r="D43" s="119"/>
      <c r="E43" s="107"/>
      <c r="F43" s="119"/>
      <c r="G43" s="107"/>
      <c r="H43" s="119"/>
      <c r="I43" s="107"/>
      <c r="J43" s="119"/>
      <c r="K43" s="107"/>
      <c r="L43" s="119"/>
      <c r="M43" s="107"/>
      <c r="N43" s="119"/>
      <c r="O43" s="107"/>
      <c r="P43" s="119"/>
      <c r="Q43" s="107"/>
      <c r="R43" s="119"/>
      <c r="S43" s="107"/>
      <c r="T43" s="119"/>
      <c r="U43" s="107"/>
      <c r="V43" s="119"/>
      <c r="W43" s="107"/>
      <c r="X43" s="107"/>
    </row>
    <row r="44" spans="1:24" ht="40.700000000000003" customHeight="1" x14ac:dyDescent="0.2">
      <c r="A44" s="108"/>
      <c r="B44" s="288" t="s">
        <v>70</v>
      </c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78"/>
      <c r="X44" s="78"/>
    </row>
    <row r="45" spans="1:24" ht="15" customHeight="1" x14ac:dyDescent="0.2">
      <c r="B45" s="321" t="s">
        <v>73</v>
      </c>
      <c r="C45" s="321"/>
      <c r="D45" s="321"/>
      <c r="E45" s="321"/>
      <c r="F45" s="321"/>
      <c r="G45" s="321"/>
      <c r="H45" s="321"/>
      <c r="L45" s="112"/>
      <c r="T45" s="55"/>
    </row>
    <row r="46" spans="1:24" ht="15" customHeight="1" x14ac:dyDescent="0.2">
      <c r="B46" s="325" t="s">
        <v>74</v>
      </c>
      <c r="C46" s="325"/>
      <c r="D46" s="325"/>
      <c r="E46" s="325"/>
      <c r="F46" s="325"/>
      <c r="G46" s="325"/>
      <c r="H46" s="325"/>
    </row>
    <row r="47" spans="1:24" ht="15" customHeight="1" x14ac:dyDescent="0.2">
      <c r="B47" s="321" t="s">
        <v>75</v>
      </c>
      <c r="C47" s="321"/>
      <c r="D47" s="321"/>
      <c r="E47" s="321"/>
      <c r="F47" s="321"/>
      <c r="G47" s="321"/>
      <c r="H47"/>
    </row>
    <row r="48" spans="1:24" ht="15" customHeight="1" x14ac:dyDescent="0.2"/>
    <row r="49" spans="20:22" ht="15" customHeight="1" x14ac:dyDescent="0.2"/>
    <row r="50" spans="20:22" ht="15" customHeight="1" x14ac:dyDescent="0.2"/>
    <row r="51" spans="20:22" ht="15" customHeight="1" x14ac:dyDescent="0.2"/>
    <row r="52" spans="20:22" ht="15" customHeight="1" x14ac:dyDescent="0.2">
      <c r="T52" s="55"/>
      <c r="V52" s="55"/>
    </row>
  </sheetData>
  <mergeCells count="37">
    <mergeCell ref="A40:B40"/>
    <mergeCell ref="B45:H45"/>
    <mergeCell ref="B47:G47"/>
    <mergeCell ref="A41:B42"/>
    <mergeCell ref="B44:V44"/>
    <mergeCell ref="B46:H46"/>
    <mergeCell ref="A19:B19"/>
    <mergeCell ref="U5:V5"/>
    <mergeCell ref="O42:P42"/>
    <mergeCell ref="C42:D42"/>
    <mergeCell ref="E42:F42"/>
    <mergeCell ref="G42:H42"/>
    <mergeCell ref="Q42:R42"/>
    <mergeCell ref="S42:T42"/>
    <mergeCell ref="U42:V42"/>
    <mergeCell ref="A6:B6"/>
    <mergeCell ref="O5:P5"/>
    <mergeCell ref="S5:T5"/>
    <mergeCell ref="I42:J42"/>
    <mergeCell ref="K42:L42"/>
    <mergeCell ref="M42:N42"/>
    <mergeCell ref="A39:B39"/>
    <mergeCell ref="K4:N4"/>
    <mergeCell ref="O4:R4"/>
    <mergeCell ref="S4:V4"/>
    <mergeCell ref="C5:D5"/>
    <mergeCell ref="E5:F5"/>
    <mergeCell ref="G5:H5"/>
    <mergeCell ref="I5:J5"/>
    <mergeCell ref="Q5:R5"/>
    <mergeCell ref="K5:L5"/>
    <mergeCell ref="M5:N5"/>
    <mergeCell ref="A1:G1"/>
    <mergeCell ref="A2:G2"/>
    <mergeCell ref="A4:B5"/>
    <mergeCell ref="C4:F4"/>
    <mergeCell ref="G4:J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79" orientation="landscape" verticalDpi="300" r:id="rId1"/>
  <headerFooter alignWithMargins="0"/>
  <ignoredErrors>
    <ignoredError sqref="C39 G3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41"/>
  <sheetViews>
    <sheetView workbookViewId="0">
      <selection sqref="A1:G1"/>
    </sheetView>
  </sheetViews>
  <sheetFormatPr defaultColWidth="9.140625" defaultRowHeight="12.75" x14ac:dyDescent="0.2"/>
  <cols>
    <col min="1" max="1" width="3.42578125" style="1" customWidth="1"/>
    <col min="2" max="2" width="38.42578125" style="1" customWidth="1"/>
    <col min="3" max="15" width="6.42578125" style="1" customWidth="1"/>
    <col min="16" max="16" width="6.42578125" style="2" customWidth="1"/>
    <col min="17" max="17" width="6.42578125" style="1" customWidth="1"/>
    <col min="18" max="18" width="6.42578125" style="2" customWidth="1"/>
    <col min="19" max="16384" width="9.140625" style="1"/>
  </cols>
  <sheetData>
    <row r="1" spans="1:18" ht="15" customHeight="1" x14ac:dyDescent="0.2">
      <c r="A1" s="342" t="s">
        <v>21</v>
      </c>
      <c r="B1" s="343"/>
      <c r="C1" s="343"/>
      <c r="D1" s="343"/>
      <c r="E1" s="343"/>
      <c r="F1" s="343"/>
      <c r="G1" s="343"/>
    </row>
    <row r="2" spans="1:18" ht="40.5" customHeight="1" x14ac:dyDescent="0.2">
      <c r="A2" s="344" t="s">
        <v>71</v>
      </c>
      <c r="B2" s="345"/>
      <c r="C2" s="345"/>
      <c r="D2" s="345"/>
      <c r="E2" s="345"/>
      <c r="F2" s="345"/>
      <c r="G2" s="345"/>
    </row>
    <row r="3" spans="1:18" ht="15" customHeight="1" thickBot="1" x14ac:dyDescent="0.25">
      <c r="A3" s="41"/>
      <c r="B3" s="42"/>
    </row>
    <row r="4" spans="1:18" ht="15" customHeight="1" thickTop="1" x14ac:dyDescent="0.2">
      <c r="A4" s="346" t="s">
        <v>0</v>
      </c>
      <c r="B4" s="347"/>
      <c r="C4" s="350" t="s">
        <v>1</v>
      </c>
      <c r="D4" s="351"/>
      <c r="E4" s="351"/>
      <c r="F4" s="352"/>
      <c r="G4" s="353" t="s">
        <v>2</v>
      </c>
      <c r="H4" s="351"/>
      <c r="I4" s="351"/>
      <c r="J4" s="351"/>
      <c r="K4" s="350" t="s">
        <v>3</v>
      </c>
      <c r="L4" s="351"/>
      <c r="M4" s="351"/>
      <c r="N4" s="352"/>
      <c r="O4" s="359" t="s">
        <v>5</v>
      </c>
      <c r="P4" s="360"/>
      <c r="Q4" s="360"/>
      <c r="R4" s="361"/>
    </row>
    <row r="5" spans="1:18" ht="15" customHeight="1" x14ac:dyDescent="0.2">
      <c r="A5" s="348"/>
      <c r="B5" s="349"/>
      <c r="C5" s="354" t="s">
        <v>6</v>
      </c>
      <c r="D5" s="355"/>
      <c r="E5" s="356" t="s">
        <v>7</v>
      </c>
      <c r="F5" s="357"/>
      <c r="G5" s="358" t="s">
        <v>6</v>
      </c>
      <c r="H5" s="355"/>
      <c r="I5" s="356" t="s">
        <v>7</v>
      </c>
      <c r="J5" s="358"/>
      <c r="K5" s="354" t="s">
        <v>6</v>
      </c>
      <c r="L5" s="355"/>
      <c r="M5" s="356" t="s">
        <v>7</v>
      </c>
      <c r="N5" s="357"/>
      <c r="O5" s="358" t="s">
        <v>6</v>
      </c>
      <c r="P5" s="355"/>
      <c r="Q5" s="356" t="s">
        <v>7</v>
      </c>
      <c r="R5" s="357"/>
    </row>
    <row r="6" spans="1:18" ht="15" customHeight="1" thickBot="1" x14ac:dyDescent="0.25">
      <c r="A6" s="330" t="s">
        <v>8</v>
      </c>
      <c r="B6" s="331"/>
      <c r="C6" s="4" t="s">
        <v>9</v>
      </c>
      <c r="D6" s="5" t="s">
        <v>10</v>
      </c>
      <c r="E6" s="5" t="s">
        <v>9</v>
      </c>
      <c r="F6" s="6" t="s">
        <v>10</v>
      </c>
      <c r="G6" s="7" t="s">
        <v>9</v>
      </c>
      <c r="H6" s="5" t="s">
        <v>10</v>
      </c>
      <c r="I6" s="5" t="s">
        <v>9</v>
      </c>
      <c r="J6" s="3" t="s">
        <v>10</v>
      </c>
      <c r="K6" s="4" t="s">
        <v>9</v>
      </c>
      <c r="L6" s="5" t="s">
        <v>10</v>
      </c>
      <c r="M6" s="5" t="s">
        <v>9</v>
      </c>
      <c r="N6" s="6" t="s">
        <v>10</v>
      </c>
      <c r="O6" s="54" t="s">
        <v>9</v>
      </c>
      <c r="P6" s="47" t="s">
        <v>10</v>
      </c>
      <c r="Q6" s="47" t="s">
        <v>9</v>
      </c>
      <c r="R6" s="48" t="s">
        <v>10</v>
      </c>
    </row>
    <row r="7" spans="1:18" ht="15" customHeight="1" x14ac:dyDescent="0.2">
      <c r="A7" s="43">
        <v>1</v>
      </c>
      <c r="B7" s="35" t="s">
        <v>11</v>
      </c>
      <c r="C7" s="23">
        <v>3</v>
      </c>
      <c r="D7" s="24"/>
      <c r="E7" s="18">
        <f>IF(C7&gt;0,C7*34, " ")</f>
        <v>102</v>
      </c>
      <c r="F7" s="19" t="str">
        <f>IF(D7&gt;0,D7*34, " ")</f>
        <v xml:space="preserve"> </v>
      </c>
      <c r="G7" s="28">
        <v>2</v>
      </c>
      <c r="H7" s="24"/>
      <c r="I7" s="18">
        <f>IF(G7&gt;0,G7*34, " ")</f>
        <v>68</v>
      </c>
      <c r="J7" s="19" t="str">
        <f>IF(H7&gt;0,H7*34, " ")</f>
        <v xml:space="preserve"> </v>
      </c>
      <c r="K7" s="23">
        <v>2</v>
      </c>
      <c r="L7" s="24"/>
      <c r="M7" s="18">
        <f t="shared" ref="M7:N13" si="0">IF(K7&gt;0,K7*32, " ")</f>
        <v>64</v>
      </c>
      <c r="N7" s="19" t="str">
        <f t="shared" si="0"/>
        <v xml:space="preserve"> </v>
      </c>
      <c r="O7" s="49">
        <f t="shared" ref="O7:O12" si="1">IF(C7+G7+K7&gt;0,C7+G7+K7, " ")</f>
        <v>7</v>
      </c>
      <c r="P7" s="46" t="str">
        <f t="shared" ref="P7:P13" si="2">IF(D7+H7+L7&gt;0, D7+H7+L7, " ")</f>
        <v xml:space="preserve"> </v>
      </c>
      <c r="Q7" s="46">
        <f t="shared" ref="Q7:R13" si="3">IF(O7&lt;&gt;" ", (IF(E7&lt;&gt;" ", E7, 0)+IF(I7&lt;&gt;" ", I7, 0)+IF(M7&lt;&gt;" ", M7, 0)), " ")</f>
        <v>234</v>
      </c>
      <c r="R7" s="53" t="str">
        <f t="shared" si="3"/>
        <v xml:space="preserve"> </v>
      </c>
    </row>
    <row r="8" spans="1:18" ht="15" customHeight="1" x14ac:dyDescent="0.2">
      <c r="A8" s="43">
        <v>2</v>
      </c>
      <c r="B8" s="36" t="s">
        <v>12</v>
      </c>
      <c r="C8" s="26">
        <v>2</v>
      </c>
      <c r="D8" s="27"/>
      <c r="E8" s="20">
        <f>IF(C8&gt;0,C8*34, " ")</f>
        <v>68</v>
      </c>
      <c r="F8" s="21" t="str">
        <f>IF(D8&gt;0,D8*34, " ")</f>
        <v xml:space="preserve"> </v>
      </c>
      <c r="G8" s="29">
        <v>2</v>
      </c>
      <c r="H8" s="27"/>
      <c r="I8" s="20">
        <f>IF(G8&gt;0,G8*34, " ")</f>
        <v>68</v>
      </c>
      <c r="J8" s="21" t="str">
        <f>IF(H8&gt;0,H8*34, " ")</f>
        <v xml:space="preserve"> </v>
      </c>
      <c r="K8" s="26"/>
      <c r="L8" s="27"/>
      <c r="M8" s="20" t="str">
        <f t="shared" si="0"/>
        <v xml:space="preserve"> </v>
      </c>
      <c r="N8" s="21" t="str">
        <f t="shared" si="0"/>
        <v xml:space="preserve"> </v>
      </c>
      <c r="O8" s="50">
        <f t="shared" si="1"/>
        <v>4</v>
      </c>
      <c r="P8" s="20" t="str">
        <f t="shared" si="2"/>
        <v xml:space="preserve"> </v>
      </c>
      <c r="Q8" s="20">
        <f t="shared" si="3"/>
        <v>136</v>
      </c>
      <c r="R8" s="21" t="str">
        <f t="shared" si="3"/>
        <v xml:space="preserve"> </v>
      </c>
    </row>
    <row r="9" spans="1:18" ht="15" customHeight="1" x14ac:dyDescent="0.2">
      <c r="A9" s="43">
        <v>3</v>
      </c>
      <c r="B9" s="36" t="s">
        <v>14</v>
      </c>
      <c r="C9" s="26">
        <v>2</v>
      </c>
      <c r="D9" s="27"/>
      <c r="E9" s="20">
        <f t="shared" ref="E9:F12" si="4">IF(C9&gt;0,C9*34, " ")</f>
        <v>68</v>
      </c>
      <c r="F9" s="21" t="str">
        <f t="shared" si="4"/>
        <v xml:space="preserve"> </v>
      </c>
      <c r="G9" s="27">
        <v>2</v>
      </c>
      <c r="H9" s="27"/>
      <c r="I9" s="20">
        <f t="shared" ref="I9:J13" si="5">IF(G9&gt;0,G9*34, " ")</f>
        <v>68</v>
      </c>
      <c r="J9" s="21" t="str">
        <f t="shared" si="5"/>
        <v xml:space="preserve"> </v>
      </c>
      <c r="K9" s="26">
        <v>2</v>
      </c>
      <c r="L9" s="27"/>
      <c r="M9" s="20">
        <f t="shared" si="0"/>
        <v>64</v>
      </c>
      <c r="N9" s="21" t="str">
        <f t="shared" si="0"/>
        <v xml:space="preserve"> </v>
      </c>
      <c r="O9" s="50">
        <f t="shared" si="1"/>
        <v>6</v>
      </c>
      <c r="P9" s="20" t="str">
        <f t="shared" si="2"/>
        <v xml:space="preserve"> </v>
      </c>
      <c r="Q9" s="20">
        <f t="shared" si="3"/>
        <v>200</v>
      </c>
      <c r="R9" s="21" t="str">
        <f t="shared" si="3"/>
        <v xml:space="preserve"> </v>
      </c>
    </row>
    <row r="10" spans="1:18" ht="15" customHeight="1" x14ac:dyDescent="0.2">
      <c r="A10" s="43">
        <v>4</v>
      </c>
      <c r="B10" s="37" t="s">
        <v>15</v>
      </c>
      <c r="C10" s="26">
        <v>3</v>
      </c>
      <c r="D10" s="27"/>
      <c r="E10" s="20">
        <f t="shared" si="4"/>
        <v>102</v>
      </c>
      <c r="F10" s="21" t="str">
        <f t="shared" si="4"/>
        <v xml:space="preserve"> </v>
      </c>
      <c r="G10" s="27">
        <v>2</v>
      </c>
      <c r="H10" s="27"/>
      <c r="I10" s="20">
        <f t="shared" si="5"/>
        <v>68</v>
      </c>
      <c r="J10" s="21" t="str">
        <f t="shared" si="5"/>
        <v xml:space="preserve"> </v>
      </c>
      <c r="K10" s="26"/>
      <c r="L10" s="27"/>
      <c r="M10" s="20" t="str">
        <f t="shared" si="0"/>
        <v xml:space="preserve"> </v>
      </c>
      <c r="N10" s="21" t="str">
        <f t="shared" si="0"/>
        <v xml:space="preserve"> </v>
      </c>
      <c r="O10" s="50">
        <f t="shared" si="1"/>
        <v>5</v>
      </c>
      <c r="P10" s="20" t="str">
        <f t="shared" si="2"/>
        <v xml:space="preserve"> </v>
      </c>
      <c r="Q10" s="20">
        <f t="shared" si="3"/>
        <v>170</v>
      </c>
      <c r="R10" s="21" t="str">
        <f t="shared" si="3"/>
        <v xml:space="preserve"> </v>
      </c>
    </row>
    <row r="11" spans="1:18" ht="15" customHeight="1" x14ac:dyDescent="0.2">
      <c r="A11" s="43">
        <v>5</v>
      </c>
      <c r="B11" s="37" t="s">
        <v>20</v>
      </c>
      <c r="C11" s="26"/>
      <c r="D11" s="27">
        <v>2</v>
      </c>
      <c r="E11" s="20" t="str">
        <f t="shared" si="4"/>
        <v xml:space="preserve"> </v>
      </c>
      <c r="F11" s="21">
        <f t="shared" si="4"/>
        <v>68</v>
      </c>
      <c r="G11" s="27"/>
      <c r="H11" s="27"/>
      <c r="I11" s="20" t="str">
        <f t="shared" si="5"/>
        <v xml:space="preserve"> </v>
      </c>
      <c r="J11" s="21" t="str">
        <f t="shared" si="5"/>
        <v xml:space="preserve"> </v>
      </c>
      <c r="K11" s="26"/>
      <c r="L11" s="27"/>
      <c r="M11" s="20" t="str">
        <f t="shared" si="0"/>
        <v xml:space="preserve"> </v>
      </c>
      <c r="N11" s="21" t="str">
        <f t="shared" si="0"/>
        <v xml:space="preserve"> </v>
      </c>
      <c r="O11" s="50" t="str">
        <f t="shared" si="1"/>
        <v xml:space="preserve"> </v>
      </c>
      <c r="P11" s="20">
        <f t="shared" si="2"/>
        <v>2</v>
      </c>
      <c r="Q11" s="20" t="str">
        <f t="shared" si="3"/>
        <v xml:space="preserve"> </v>
      </c>
      <c r="R11" s="21">
        <f t="shared" si="3"/>
        <v>68</v>
      </c>
    </row>
    <row r="12" spans="1:18" ht="15" customHeight="1" x14ac:dyDescent="0.2">
      <c r="A12" s="43">
        <v>6</v>
      </c>
      <c r="B12" s="36" t="s">
        <v>13</v>
      </c>
      <c r="C12" s="26">
        <v>2</v>
      </c>
      <c r="D12" s="27"/>
      <c r="E12" s="20">
        <f t="shared" si="4"/>
        <v>68</v>
      </c>
      <c r="F12" s="21" t="str">
        <f t="shared" si="4"/>
        <v xml:space="preserve"> </v>
      </c>
      <c r="G12" s="27"/>
      <c r="H12" s="27"/>
      <c r="I12" s="20" t="str">
        <f t="shared" si="5"/>
        <v xml:space="preserve"> </v>
      </c>
      <c r="J12" s="21" t="str">
        <f t="shared" si="5"/>
        <v xml:space="preserve"> </v>
      </c>
      <c r="K12" s="26"/>
      <c r="L12" s="27"/>
      <c r="M12" s="20" t="str">
        <f t="shared" si="0"/>
        <v xml:space="preserve"> </v>
      </c>
      <c r="N12" s="21" t="str">
        <f t="shared" si="0"/>
        <v xml:space="preserve"> </v>
      </c>
      <c r="O12" s="50">
        <f t="shared" si="1"/>
        <v>2</v>
      </c>
      <c r="P12" s="20" t="str">
        <f t="shared" si="2"/>
        <v xml:space="preserve"> </v>
      </c>
      <c r="Q12" s="20">
        <f t="shared" si="3"/>
        <v>68</v>
      </c>
      <c r="R12" s="21" t="str">
        <f t="shared" si="3"/>
        <v xml:space="preserve"> </v>
      </c>
    </row>
    <row r="13" spans="1:18" ht="15" customHeight="1" x14ac:dyDescent="0.2">
      <c r="A13" s="43">
        <v>7</v>
      </c>
      <c r="B13" s="36" t="s">
        <v>64</v>
      </c>
      <c r="C13" s="26"/>
      <c r="D13" s="27"/>
      <c r="E13" s="20" t="str">
        <f>IF(C13&gt;0,C13*34, " ")</f>
        <v xml:space="preserve"> </v>
      </c>
      <c r="F13" s="21" t="str">
        <f>IF(D13&gt;0,D13*34, " ")</f>
        <v xml:space="preserve"> </v>
      </c>
      <c r="G13" s="27"/>
      <c r="H13" s="27"/>
      <c r="I13" s="20" t="str">
        <f t="shared" si="5"/>
        <v xml:space="preserve"> </v>
      </c>
      <c r="J13" s="21" t="str">
        <f>IF(H13&gt;0,H13*34, " ")</f>
        <v xml:space="preserve"> </v>
      </c>
      <c r="K13" s="26">
        <v>2</v>
      </c>
      <c r="L13" s="27"/>
      <c r="M13" s="20">
        <f t="shared" si="0"/>
        <v>64</v>
      </c>
      <c r="N13" s="21" t="str">
        <f>IF(L13&gt;0,L13*32, " ")</f>
        <v xml:space="preserve"> </v>
      </c>
      <c r="O13" s="50">
        <v>2</v>
      </c>
      <c r="P13" s="20" t="str">
        <f t="shared" si="2"/>
        <v xml:space="preserve"> </v>
      </c>
      <c r="Q13" s="20">
        <f t="shared" si="3"/>
        <v>64</v>
      </c>
      <c r="R13" s="21" t="str">
        <f t="shared" si="3"/>
        <v xml:space="preserve"> </v>
      </c>
    </row>
    <row r="14" spans="1:18" s="179" customFormat="1" ht="15" customHeight="1" x14ac:dyDescent="0.2">
      <c r="A14" s="43">
        <v>8</v>
      </c>
      <c r="B14" s="36" t="s">
        <v>22</v>
      </c>
      <c r="C14" s="26">
        <v>2</v>
      </c>
      <c r="D14" s="27"/>
      <c r="E14" s="20">
        <f t="shared" ref="E14:E16" si="6">IF(C14&gt;0,C14*34, " ")</f>
        <v>68</v>
      </c>
      <c r="F14" s="21"/>
      <c r="G14" s="27"/>
      <c r="H14" s="27"/>
      <c r="I14" s="20" t="str">
        <f t="shared" ref="I14:I16" si="7">IF(G14&gt;0,G14*34, " ")</f>
        <v xml:space="preserve"> </v>
      </c>
      <c r="J14" s="21"/>
      <c r="K14" s="26"/>
      <c r="L14" s="27"/>
      <c r="M14" s="20" t="str">
        <f t="shared" ref="M14:N17" si="8">IF(K14&gt;0,K14*32, " ")</f>
        <v xml:space="preserve"> </v>
      </c>
      <c r="N14" s="21"/>
      <c r="O14" s="190">
        <f t="shared" ref="O14" si="9">IF(C14+G14+K14&gt;0,C14+G14+K14, " ")</f>
        <v>2</v>
      </c>
      <c r="P14" s="20" t="str">
        <f t="shared" ref="P14" si="10">IF(D14+H14+L14&gt;0, D14+H14+L14, " ")</f>
        <v xml:space="preserve"> </v>
      </c>
      <c r="Q14" s="20">
        <f t="shared" ref="Q14:R17" si="11">IF(O14&lt;&gt;" ", (IF(E14&lt;&gt;" ", E14, 0)+IF(I14&lt;&gt;" ", I14, 0)+IF(M14&lt;&gt;" ", M14, 0)), " ")</f>
        <v>68</v>
      </c>
      <c r="R14" s="21" t="str">
        <f t="shared" ref="R14" si="12">IF(P14&lt;&gt;" ", (IF(F14&lt;&gt;" ", F14, 0)+IF(J14&lt;&gt;" ", J14, 0)+IF(N14&lt;&gt;" ", N14, 0)), " ")</f>
        <v xml:space="preserve"> </v>
      </c>
    </row>
    <row r="15" spans="1:18" s="179" customFormat="1" ht="15" customHeight="1" x14ac:dyDescent="0.2">
      <c r="A15" s="43">
        <v>9</v>
      </c>
      <c r="B15" s="36" t="s">
        <v>66</v>
      </c>
      <c r="C15" s="26">
        <v>1</v>
      </c>
      <c r="D15" s="27"/>
      <c r="E15" s="20">
        <f t="shared" si="6"/>
        <v>34</v>
      </c>
      <c r="F15" s="21"/>
      <c r="G15" s="27">
        <v>1</v>
      </c>
      <c r="H15" s="27"/>
      <c r="I15" s="20">
        <f t="shared" si="7"/>
        <v>34</v>
      </c>
      <c r="J15" s="21"/>
      <c r="K15" s="29">
        <v>1</v>
      </c>
      <c r="L15" s="27"/>
      <c r="M15" s="20">
        <f t="shared" si="8"/>
        <v>32</v>
      </c>
      <c r="N15" s="21"/>
      <c r="O15" s="191">
        <f>SUM(C15,G15,K15)</f>
        <v>3</v>
      </c>
      <c r="P15" s="188"/>
      <c r="Q15" s="46">
        <f t="shared" si="11"/>
        <v>100</v>
      </c>
      <c r="R15" s="189"/>
    </row>
    <row r="16" spans="1:18" s="179" customFormat="1" ht="15" customHeight="1" x14ac:dyDescent="0.2">
      <c r="A16" s="43">
        <v>10</v>
      </c>
      <c r="B16" s="185" t="s">
        <v>67</v>
      </c>
      <c r="C16" s="26">
        <v>1</v>
      </c>
      <c r="D16" s="27"/>
      <c r="E16" s="20">
        <f t="shared" si="6"/>
        <v>34</v>
      </c>
      <c r="F16" s="21"/>
      <c r="G16" s="27">
        <v>1</v>
      </c>
      <c r="H16" s="27"/>
      <c r="I16" s="20">
        <f t="shared" si="7"/>
        <v>34</v>
      </c>
      <c r="J16" s="21"/>
      <c r="K16" s="29"/>
      <c r="L16" s="27"/>
      <c r="M16" s="20" t="str">
        <f t="shared" si="8"/>
        <v xml:space="preserve"> </v>
      </c>
      <c r="N16" s="21"/>
      <c r="O16" s="190">
        <v>2</v>
      </c>
      <c r="P16" s="186"/>
      <c r="Q16" s="20">
        <f t="shared" si="11"/>
        <v>68</v>
      </c>
      <c r="R16" s="187"/>
    </row>
    <row r="17" spans="1:19" ht="15" customHeight="1" thickBot="1" x14ac:dyDescent="0.25">
      <c r="A17" s="43">
        <v>11</v>
      </c>
      <c r="B17" s="25" t="s">
        <v>68</v>
      </c>
      <c r="C17" s="26"/>
      <c r="D17" s="27"/>
      <c r="E17" s="20" t="str">
        <f>IF(C17&gt;0,C17*34, " ")</f>
        <v xml:space="preserve"> </v>
      </c>
      <c r="F17" s="21"/>
      <c r="G17" s="27"/>
      <c r="H17" s="27"/>
      <c r="I17" s="20"/>
      <c r="J17" s="21"/>
      <c r="K17" s="29">
        <v>1</v>
      </c>
      <c r="L17" s="27"/>
      <c r="M17" s="20">
        <f t="shared" si="8"/>
        <v>32</v>
      </c>
      <c r="N17" s="21" t="str">
        <f t="shared" si="8"/>
        <v xml:space="preserve"> </v>
      </c>
      <c r="O17" s="190">
        <v>1</v>
      </c>
      <c r="P17" s="45" t="str">
        <f t="shared" ref="P17" si="13">IF(D17+H17+L17&gt;0, D17+H17+L17, " ")</f>
        <v xml:space="preserve"> </v>
      </c>
      <c r="Q17" s="20">
        <f t="shared" si="11"/>
        <v>32</v>
      </c>
      <c r="R17" s="52" t="str">
        <f t="shared" si="11"/>
        <v xml:space="preserve"> </v>
      </c>
      <c r="S17" s="8"/>
    </row>
    <row r="18" spans="1:19" ht="15" customHeight="1" thickBot="1" x14ac:dyDescent="0.25">
      <c r="A18" s="332" t="s">
        <v>16</v>
      </c>
      <c r="B18" s="333"/>
      <c r="C18" s="9" t="s">
        <v>9</v>
      </c>
      <c r="D18" s="10" t="s">
        <v>10</v>
      </c>
      <c r="E18" s="10" t="s">
        <v>9</v>
      </c>
      <c r="F18" s="11" t="s">
        <v>10</v>
      </c>
      <c r="G18" s="12" t="s">
        <v>9</v>
      </c>
      <c r="H18" s="10" t="s">
        <v>10</v>
      </c>
      <c r="I18" s="10" t="s">
        <v>9</v>
      </c>
      <c r="J18" s="13" t="s">
        <v>10</v>
      </c>
      <c r="K18" s="9" t="s">
        <v>9</v>
      </c>
      <c r="L18" s="10" t="s">
        <v>10</v>
      </c>
      <c r="M18" s="10" t="s">
        <v>9</v>
      </c>
      <c r="N18" s="11" t="s">
        <v>10</v>
      </c>
      <c r="O18" s="12" t="s">
        <v>9</v>
      </c>
      <c r="P18" s="10" t="s">
        <v>10</v>
      </c>
      <c r="Q18" s="10" t="s">
        <v>9</v>
      </c>
      <c r="R18" s="11" t="s">
        <v>10</v>
      </c>
    </row>
    <row r="19" spans="1:19" ht="15" customHeight="1" x14ac:dyDescent="0.2">
      <c r="A19" s="43">
        <v>1</v>
      </c>
      <c r="B19" s="22" t="s">
        <v>78</v>
      </c>
      <c r="C19" s="30">
        <v>2</v>
      </c>
      <c r="D19" s="31"/>
      <c r="E19" s="18">
        <f>IF(C19&gt;0,C19*34, " ")</f>
        <v>68</v>
      </c>
      <c r="F19" s="19" t="str">
        <f>IF(D19&gt;0,D19*34, " ")</f>
        <v xml:space="preserve"> </v>
      </c>
      <c r="G19" s="38"/>
      <c r="H19" s="38"/>
      <c r="I19" s="18" t="str">
        <f>IF(G19&gt;0,G19*34, " ")</f>
        <v xml:space="preserve"> </v>
      </c>
      <c r="J19" s="19" t="str">
        <f>IF(H19&gt;0,H19*34, " ")</f>
        <v xml:space="preserve"> </v>
      </c>
      <c r="K19" s="38"/>
      <c r="L19" s="38"/>
      <c r="M19" s="18" t="str">
        <f>IF(K19&gt;0,K19*32, " ")</f>
        <v xml:space="preserve"> </v>
      </c>
      <c r="N19" s="19" t="str">
        <f>IF(L19&gt;0,L19*32, " ")</f>
        <v xml:space="preserve"> </v>
      </c>
      <c r="O19" s="49">
        <f>IF(C19+G19+K19&gt;0,C19+G19+K19, " ")</f>
        <v>2</v>
      </c>
      <c r="P19" s="46" t="str">
        <f>IF(D19+H19+L19&gt;0, D19+H19+L19, " ")</f>
        <v xml:space="preserve"> </v>
      </c>
      <c r="Q19" s="46">
        <f>IF(O19&lt;&gt;" ", (IF(E19&lt;&gt;" ", E19, 0)+IF(I19&lt;&gt;" ", I19, 0)+IF(M19&lt;&gt;" ", M19, 0)), " ")</f>
        <v>68</v>
      </c>
      <c r="R19" s="53" t="str">
        <f>IF(P19&lt;&gt;" ", (IF(F19&lt;&gt;" ", F19, 0)+IF(J19&lt;&gt;" ", J19, 0)+IF(N19&lt;&gt;" ", N19, 0)), " ")</f>
        <v xml:space="preserve"> </v>
      </c>
    </row>
    <row r="20" spans="1:19" ht="15" customHeight="1" x14ac:dyDescent="0.2">
      <c r="A20" s="44">
        <v>2</v>
      </c>
      <c r="B20" s="25" t="s">
        <v>31</v>
      </c>
      <c r="C20" s="32">
        <v>1</v>
      </c>
      <c r="D20" s="33">
        <v>1</v>
      </c>
      <c r="E20" s="20">
        <f>IF(C20&gt;0,C20*34, " ")</f>
        <v>34</v>
      </c>
      <c r="F20" s="21">
        <f>IF(D20&gt;0,D20*34, " ")</f>
        <v>34</v>
      </c>
      <c r="G20" s="38"/>
      <c r="H20" s="38"/>
      <c r="I20" s="20" t="str">
        <f>IF(G20&gt;0,G20*34, " ")</f>
        <v xml:space="preserve"> </v>
      </c>
      <c r="J20" s="21" t="str">
        <f>IF(H20&gt;0,H20*34, " ")</f>
        <v xml:space="preserve"> </v>
      </c>
      <c r="K20" s="38"/>
      <c r="L20" s="38"/>
      <c r="M20" s="20" t="str">
        <f>IF(K20&gt;0,K20*32, " ")</f>
        <v xml:space="preserve"> </v>
      </c>
      <c r="N20" s="21" t="str">
        <f>IF(L20&gt;0,L20*32, " ")</f>
        <v xml:space="preserve"> </v>
      </c>
      <c r="O20" s="50">
        <f t="shared" ref="O20:O29" si="14">IF(C20+G20+K20&gt;0,C20+G20+K20, " ")</f>
        <v>1</v>
      </c>
      <c r="P20" s="20">
        <f t="shared" ref="P20:P29" si="15">IF(D20+H20+L20&gt;0, D20+H20+L20, " ")</f>
        <v>1</v>
      </c>
      <c r="Q20" s="20">
        <f t="shared" ref="Q20:Q29" si="16">IF(O20&lt;&gt;" ", (IF(E20&lt;&gt;" ", E20, 0)+IF(I20&lt;&gt;" ", I20, 0)+IF(M20&lt;&gt;" ", M20, 0)), " ")</f>
        <v>34</v>
      </c>
      <c r="R20" s="21">
        <f t="shared" ref="R20:R29" si="17">IF(P20&lt;&gt;" ", (IF(F20&lt;&gt;" ", F20, 0)+IF(J20&lt;&gt;" ", J20, 0)+IF(N20&lt;&gt;" ", N20, 0)), " ")</f>
        <v>34</v>
      </c>
    </row>
    <row r="21" spans="1:19" ht="15" customHeight="1" x14ac:dyDescent="0.2">
      <c r="A21" s="44">
        <v>3</v>
      </c>
      <c r="B21" s="25" t="s">
        <v>23</v>
      </c>
      <c r="C21" s="32">
        <v>2</v>
      </c>
      <c r="D21" s="33"/>
      <c r="E21" s="20">
        <f t="shared" ref="E21:F29" si="18">IF(C21&gt;0,C21*34, " ")</f>
        <v>68</v>
      </c>
      <c r="F21" s="21" t="str">
        <f t="shared" si="18"/>
        <v xml:space="preserve"> </v>
      </c>
      <c r="G21" s="33">
        <v>2</v>
      </c>
      <c r="H21" s="33"/>
      <c r="I21" s="20">
        <v>68</v>
      </c>
      <c r="J21" s="21" t="str">
        <f t="shared" ref="I21:J29" si="19">IF(H21&gt;0,H21*34, " ")</f>
        <v xml:space="preserve"> </v>
      </c>
      <c r="K21" s="38"/>
      <c r="L21" s="38"/>
      <c r="M21" s="20" t="str">
        <f t="shared" ref="M21:M29" si="20">IF(K21&gt;0,K21*32, " ")</f>
        <v xml:space="preserve"> </v>
      </c>
      <c r="N21" s="21" t="str">
        <f t="shared" ref="N21:N29" si="21">IF(L21&gt;0,L21*32, " ")</f>
        <v xml:space="preserve"> </v>
      </c>
      <c r="O21" s="50">
        <f t="shared" si="14"/>
        <v>4</v>
      </c>
      <c r="P21" s="20" t="str">
        <f t="shared" si="15"/>
        <v xml:space="preserve"> </v>
      </c>
      <c r="Q21" s="20">
        <f t="shared" si="16"/>
        <v>136</v>
      </c>
      <c r="R21" s="21" t="str">
        <f t="shared" si="17"/>
        <v xml:space="preserve"> </v>
      </c>
    </row>
    <row r="22" spans="1:19" ht="15" customHeight="1" x14ac:dyDescent="0.2">
      <c r="A22" s="44">
        <v>4</v>
      </c>
      <c r="B22" s="25" t="s">
        <v>24</v>
      </c>
      <c r="C22" s="32">
        <v>1</v>
      </c>
      <c r="D22" s="33">
        <v>1</v>
      </c>
      <c r="E22" s="20">
        <f t="shared" si="18"/>
        <v>34</v>
      </c>
      <c r="F22" s="21">
        <f t="shared" si="18"/>
        <v>34</v>
      </c>
      <c r="G22" s="33">
        <v>1</v>
      </c>
      <c r="H22" s="38">
        <v>1</v>
      </c>
      <c r="I22" s="20">
        <f t="shared" si="19"/>
        <v>34</v>
      </c>
      <c r="J22" s="21">
        <f t="shared" si="19"/>
        <v>34</v>
      </c>
      <c r="K22" s="38"/>
      <c r="L22" s="38"/>
      <c r="M22" s="20" t="str">
        <f t="shared" si="20"/>
        <v xml:space="preserve"> </v>
      </c>
      <c r="N22" s="21" t="str">
        <f t="shared" si="21"/>
        <v xml:space="preserve"> </v>
      </c>
      <c r="O22" s="50">
        <f t="shared" si="14"/>
        <v>2</v>
      </c>
      <c r="P22" s="20">
        <f t="shared" si="15"/>
        <v>2</v>
      </c>
      <c r="Q22" s="20">
        <f t="shared" si="16"/>
        <v>68</v>
      </c>
      <c r="R22" s="21">
        <f t="shared" si="17"/>
        <v>68</v>
      </c>
    </row>
    <row r="23" spans="1:19" ht="15" customHeight="1" x14ac:dyDescent="0.2">
      <c r="A23" s="44">
        <v>5</v>
      </c>
      <c r="B23" s="25" t="s">
        <v>25</v>
      </c>
      <c r="C23" s="32"/>
      <c r="D23" s="33"/>
      <c r="E23" s="20" t="str">
        <f t="shared" si="18"/>
        <v xml:space="preserve"> </v>
      </c>
      <c r="F23" s="21" t="str">
        <f t="shared" si="18"/>
        <v xml:space="preserve"> </v>
      </c>
      <c r="G23" s="33">
        <v>1</v>
      </c>
      <c r="H23" s="38">
        <v>1</v>
      </c>
      <c r="I23" s="20">
        <f t="shared" si="19"/>
        <v>34</v>
      </c>
      <c r="J23" s="21">
        <f t="shared" si="19"/>
        <v>34</v>
      </c>
      <c r="K23" s="34">
        <v>1</v>
      </c>
      <c r="L23" s="33">
        <v>1</v>
      </c>
      <c r="M23" s="20">
        <f t="shared" si="20"/>
        <v>32</v>
      </c>
      <c r="N23" s="21">
        <f t="shared" si="21"/>
        <v>32</v>
      </c>
      <c r="O23" s="50">
        <f t="shared" si="14"/>
        <v>2</v>
      </c>
      <c r="P23" s="20">
        <f t="shared" si="15"/>
        <v>2</v>
      </c>
      <c r="Q23" s="20">
        <f t="shared" si="16"/>
        <v>66</v>
      </c>
      <c r="R23" s="21">
        <f t="shared" si="17"/>
        <v>66</v>
      </c>
    </row>
    <row r="24" spans="1:19" ht="15" customHeight="1" x14ac:dyDescent="0.2">
      <c r="A24" s="44">
        <v>6</v>
      </c>
      <c r="B24" s="25" t="s">
        <v>32</v>
      </c>
      <c r="C24" s="32"/>
      <c r="D24" s="33"/>
      <c r="E24" s="20" t="str">
        <f t="shared" si="18"/>
        <v xml:space="preserve"> </v>
      </c>
      <c r="F24" s="21" t="str">
        <f t="shared" si="18"/>
        <v xml:space="preserve"> </v>
      </c>
      <c r="G24" s="33">
        <v>4</v>
      </c>
      <c r="H24" s="33"/>
      <c r="I24" s="20">
        <f t="shared" si="19"/>
        <v>136</v>
      </c>
      <c r="J24" s="21" t="str">
        <f t="shared" si="19"/>
        <v xml:space="preserve"> </v>
      </c>
      <c r="K24" s="34">
        <v>2</v>
      </c>
      <c r="L24" s="33"/>
      <c r="M24" s="20">
        <f t="shared" si="20"/>
        <v>64</v>
      </c>
      <c r="N24" s="21" t="str">
        <f t="shared" si="21"/>
        <v xml:space="preserve"> </v>
      </c>
      <c r="O24" s="50">
        <f t="shared" si="14"/>
        <v>6</v>
      </c>
      <c r="P24" s="20" t="str">
        <f t="shared" si="15"/>
        <v xml:space="preserve"> </v>
      </c>
      <c r="Q24" s="20">
        <f t="shared" si="16"/>
        <v>200</v>
      </c>
      <c r="R24" s="21" t="str">
        <f t="shared" si="17"/>
        <v xml:space="preserve"> </v>
      </c>
    </row>
    <row r="25" spans="1:19" ht="15" customHeight="1" x14ac:dyDescent="0.2">
      <c r="A25" s="44">
        <v>7</v>
      </c>
      <c r="B25" s="38" t="s">
        <v>36</v>
      </c>
      <c r="C25" s="32">
        <v>2</v>
      </c>
      <c r="D25" s="33"/>
      <c r="E25" s="20">
        <v>68</v>
      </c>
      <c r="F25" s="21"/>
      <c r="G25" s="34"/>
      <c r="H25" s="33"/>
      <c r="I25" s="20"/>
      <c r="J25" s="21"/>
      <c r="K25" s="33"/>
      <c r="L25" s="33"/>
      <c r="M25" s="20" t="str">
        <f t="shared" si="20"/>
        <v xml:space="preserve"> </v>
      </c>
      <c r="N25" s="21"/>
      <c r="O25" s="50">
        <f t="shared" si="14"/>
        <v>2</v>
      </c>
      <c r="P25" s="20" t="str">
        <f t="shared" si="15"/>
        <v xml:space="preserve"> </v>
      </c>
      <c r="Q25" s="20">
        <f t="shared" si="16"/>
        <v>68</v>
      </c>
      <c r="R25" s="21" t="str">
        <f t="shared" si="17"/>
        <v xml:space="preserve"> </v>
      </c>
      <c r="S25" s="8"/>
    </row>
    <row r="26" spans="1:19" ht="15" customHeight="1" x14ac:dyDescent="0.2">
      <c r="A26" s="44">
        <v>8</v>
      </c>
      <c r="B26" s="39" t="s">
        <v>77</v>
      </c>
      <c r="C26" s="34"/>
      <c r="D26" s="33"/>
      <c r="E26" s="20" t="str">
        <f t="shared" si="18"/>
        <v xml:space="preserve"> </v>
      </c>
      <c r="F26" s="21" t="str">
        <f t="shared" si="18"/>
        <v xml:space="preserve"> </v>
      </c>
      <c r="G26" s="33"/>
      <c r="H26" s="33"/>
      <c r="I26" s="20" t="str">
        <f t="shared" si="19"/>
        <v xml:space="preserve"> </v>
      </c>
      <c r="J26" s="21" t="str">
        <f t="shared" si="19"/>
        <v xml:space="preserve"> </v>
      </c>
      <c r="K26" s="33">
        <v>2</v>
      </c>
      <c r="L26" s="33"/>
      <c r="M26" s="20">
        <f t="shared" si="20"/>
        <v>64</v>
      </c>
      <c r="N26" s="21" t="str">
        <f t="shared" si="21"/>
        <v xml:space="preserve"> </v>
      </c>
      <c r="O26" s="50">
        <f t="shared" si="14"/>
        <v>2</v>
      </c>
      <c r="P26" s="20" t="str">
        <f t="shared" si="15"/>
        <v xml:space="preserve"> </v>
      </c>
      <c r="Q26" s="20">
        <f t="shared" si="16"/>
        <v>64</v>
      </c>
      <c r="R26" s="21" t="str">
        <f t="shared" si="17"/>
        <v xml:space="preserve"> </v>
      </c>
    </row>
    <row r="27" spans="1:19" ht="15" customHeight="1" x14ac:dyDescent="0.2">
      <c r="A27" s="44">
        <v>9</v>
      </c>
      <c r="B27" s="39" t="s">
        <v>26</v>
      </c>
      <c r="C27" s="32"/>
      <c r="D27" s="33">
        <v>6</v>
      </c>
      <c r="E27" s="20" t="str">
        <f t="shared" si="18"/>
        <v xml:space="preserve"> </v>
      </c>
      <c r="F27" s="21">
        <f t="shared" si="18"/>
        <v>204</v>
      </c>
      <c r="G27" s="33"/>
      <c r="H27" s="33">
        <v>12</v>
      </c>
      <c r="I27" s="20" t="str">
        <f t="shared" si="19"/>
        <v xml:space="preserve"> </v>
      </c>
      <c r="J27" s="21">
        <f t="shared" si="19"/>
        <v>408</v>
      </c>
      <c r="K27" s="32"/>
      <c r="L27" s="33">
        <v>18</v>
      </c>
      <c r="M27" s="20" t="str">
        <f t="shared" si="20"/>
        <v xml:space="preserve"> </v>
      </c>
      <c r="N27" s="21">
        <f t="shared" si="21"/>
        <v>576</v>
      </c>
      <c r="O27" s="50" t="str">
        <f t="shared" si="14"/>
        <v xml:space="preserve"> </v>
      </c>
      <c r="P27" s="20">
        <f t="shared" si="15"/>
        <v>36</v>
      </c>
      <c r="Q27" s="20" t="str">
        <f t="shared" si="16"/>
        <v xml:space="preserve"> </v>
      </c>
      <c r="R27" s="21">
        <v>1188</v>
      </c>
    </row>
    <row r="28" spans="1:19" ht="15" customHeight="1" x14ac:dyDescent="0.2">
      <c r="A28" s="44"/>
      <c r="B28" s="25" t="s">
        <v>52</v>
      </c>
      <c r="C28" s="32"/>
      <c r="D28" s="33"/>
      <c r="E28" s="20"/>
      <c r="F28" s="21"/>
      <c r="G28" s="33"/>
      <c r="H28" s="33"/>
      <c r="I28" s="20"/>
      <c r="J28" s="21"/>
      <c r="K28" s="32"/>
      <c r="L28" s="33"/>
      <c r="M28" s="20"/>
      <c r="N28" s="21"/>
      <c r="O28" s="50" t="str">
        <f t="shared" si="14"/>
        <v xml:space="preserve"> </v>
      </c>
      <c r="P28" s="20" t="str">
        <f t="shared" si="15"/>
        <v xml:space="preserve"> </v>
      </c>
      <c r="Q28" s="20" t="str">
        <f t="shared" si="16"/>
        <v xml:space="preserve"> </v>
      </c>
      <c r="R28" s="21" t="str">
        <f t="shared" si="17"/>
        <v xml:space="preserve"> </v>
      </c>
    </row>
    <row r="29" spans="1:19" ht="15" customHeight="1" thickBot="1" x14ac:dyDescent="0.25">
      <c r="A29" s="44"/>
      <c r="B29" s="25" t="s">
        <v>72</v>
      </c>
      <c r="C29" s="32"/>
      <c r="D29" s="33"/>
      <c r="E29" s="20" t="str">
        <f t="shared" si="18"/>
        <v xml:space="preserve"> </v>
      </c>
      <c r="F29" s="21" t="str">
        <f t="shared" si="18"/>
        <v xml:space="preserve"> </v>
      </c>
      <c r="G29" s="33"/>
      <c r="H29" s="33"/>
      <c r="I29" s="20" t="str">
        <f t="shared" si="19"/>
        <v xml:space="preserve"> </v>
      </c>
      <c r="J29" s="21" t="str">
        <f t="shared" si="19"/>
        <v xml:space="preserve"> </v>
      </c>
      <c r="K29" s="32"/>
      <c r="L29" s="33"/>
      <c r="M29" s="20" t="str">
        <f t="shared" si="20"/>
        <v xml:space="preserve"> </v>
      </c>
      <c r="N29" s="21" t="str">
        <f t="shared" si="21"/>
        <v xml:space="preserve"> </v>
      </c>
      <c r="O29" s="51" t="str">
        <f t="shared" si="14"/>
        <v xml:space="preserve"> </v>
      </c>
      <c r="P29" s="45" t="str">
        <f t="shared" si="15"/>
        <v xml:space="preserve"> </v>
      </c>
      <c r="Q29" s="45" t="str">
        <f t="shared" si="16"/>
        <v xml:space="preserve"> </v>
      </c>
      <c r="R29" s="52" t="str">
        <f t="shared" si="17"/>
        <v xml:space="preserve"> </v>
      </c>
    </row>
    <row r="30" spans="1:19" ht="15" customHeight="1" thickBot="1" x14ac:dyDescent="0.25">
      <c r="A30" s="334" t="s">
        <v>17</v>
      </c>
      <c r="B30" s="335"/>
      <c r="C30" s="178">
        <f>SUM(C7:C15)</f>
        <v>15</v>
      </c>
      <c r="D30" s="178">
        <f t="shared" ref="D30:R30" si="22">SUM(D7:D15)</f>
        <v>2</v>
      </c>
      <c r="E30" s="178">
        <f t="shared" si="22"/>
        <v>510</v>
      </c>
      <c r="F30" s="178">
        <f t="shared" si="22"/>
        <v>68</v>
      </c>
      <c r="G30" s="178">
        <f t="shared" si="22"/>
        <v>9</v>
      </c>
      <c r="H30" s="178">
        <f t="shared" si="22"/>
        <v>0</v>
      </c>
      <c r="I30" s="178">
        <f t="shared" si="22"/>
        <v>306</v>
      </c>
      <c r="J30" s="178">
        <f t="shared" si="22"/>
        <v>0</v>
      </c>
      <c r="K30" s="178">
        <f t="shared" si="22"/>
        <v>7</v>
      </c>
      <c r="L30" s="178">
        <f t="shared" si="22"/>
        <v>0</v>
      </c>
      <c r="M30" s="178">
        <f t="shared" si="22"/>
        <v>224</v>
      </c>
      <c r="N30" s="178">
        <f t="shared" si="22"/>
        <v>0</v>
      </c>
      <c r="O30" s="178">
        <f t="shared" si="22"/>
        <v>31</v>
      </c>
      <c r="P30" s="178">
        <f t="shared" si="22"/>
        <v>2</v>
      </c>
      <c r="Q30" s="178">
        <f t="shared" si="22"/>
        <v>1040</v>
      </c>
      <c r="R30" s="178">
        <f t="shared" si="22"/>
        <v>68</v>
      </c>
    </row>
    <row r="31" spans="1:19" ht="15" customHeight="1" thickBot="1" x14ac:dyDescent="0.25">
      <c r="A31" s="336" t="s">
        <v>18</v>
      </c>
      <c r="B31" s="337"/>
      <c r="C31" s="14">
        <f t="shared" ref="C31:R31" si="23">SUM(C19:C29)</f>
        <v>8</v>
      </c>
      <c r="D31" s="14">
        <f t="shared" si="23"/>
        <v>8</v>
      </c>
      <c r="E31" s="14">
        <f t="shared" si="23"/>
        <v>272</v>
      </c>
      <c r="F31" s="14">
        <f t="shared" si="23"/>
        <v>272</v>
      </c>
      <c r="G31" s="14">
        <f t="shared" si="23"/>
        <v>8</v>
      </c>
      <c r="H31" s="14">
        <f t="shared" si="23"/>
        <v>14</v>
      </c>
      <c r="I31" s="14">
        <f t="shared" si="23"/>
        <v>272</v>
      </c>
      <c r="J31" s="14">
        <f t="shared" si="23"/>
        <v>476</v>
      </c>
      <c r="K31" s="14">
        <f t="shared" si="23"/>
        <v>5</v>
      </c>
      <c r="L31" s="14">
        <f t="shared" si="23"/>
        <v>19</v>
      </c>
      <c r="M31" s="14">
        <f t="shared" si="23"/>
        <v>160</v>
      </c>
      <c r="N31" s="14">
        <f t="shared" si="23"/>
        <v>608</v>
      </c>
      <c r="O31" s="14">
        <f t="shared" si="23"/>
        <v>21</v>
      </c>
      <c r="P31" s="14">
        <f t="shared" si="23"/>
        <v>41</v>
      </c>
      <c r="Q31" s="14">
        <f t="shared" si="23"/>
        <v>704</v>
      </c>
      <c r="R31" s="14">
        <f t="shared" si="23"/>
        <v>1356</v>
      </c>
    </row>
    <row r="32" spans="1:19" ht="15" customHeight="1" thickTop="1" thickBot="1" x14ac:dyDescent="0.25">
      <c r="A32" s="338" t="s">
        <v>19</v>
      </c>
      <c r="B32" s="339"/>
      <c r="C32" s="204">
        <f>C30+C31</f>
        <v>23</v>
      </c>
      <c r="D32" s="205">
        <f t="shared" ref="D32:R32" si="24">D30+D31</f>
        <v>10</v>
      </c>
      <c r="E32" s="205">
        <f t="shared" si="24"/>
        <v>782</v>
      </c>
      <c r="F32" s="15">
        <f t="shared" si="24"/>
        <v>340</v>
      </c>
      <c r="G32" s="204">
        <f t="shared" si="24"/>
        <v>17</v>
      </c>
      <c r="H32" s="205">
        <f t="shared" si="24"/>
        <v>14</v>
      </c>
      <c r="I32" s="205">
        <f t="shared" si="24"/>
        <v>578</v>
      </c>
      <c r="J32" s="15">
        <f t="shared" si="24"/>
        <v>476</v>
      </c>
      <c r="K32" s="204">
        <f t="shared" si="24"/>
        <v>12</v>
      </c>
      <c r="L32" s="205">
        <f t="shared" si="24"/>
        <v>19</v>
      </c>
      <c r="M32" s="205">
        <f t="shared" si="24"/>
        <v>384</v>
      </c>
      <c r="N32" s="15">
        <f t="shared" si="24"/>
        <v>608</v>
      </c>
      <c r="O32" s="204">
        <f t="shared" si="24"/>
        <v>52</v>
      </c>
      <c r="P32" s="205">
        <f t="shared" si="24"/>
        <v>43</v>
      </c>
      <c r="Q32" s="205">
        <f t="shared" si="24"/>
        <v>1744</v>
      </c>
      <c r="R32" s="15">
        <f t="shared" si="24"/>
        <v>1424</v>
      </c>
    </row>
    <row r="33" spans="1:19" ht="15" customHeight="1" thickTop="1" thickBot="1" x14ac:dyDescent="0.25">
      <c r="A33" s="340"/>
      <c r="B33" s="341"/>
      <c r="C33" s="326">
        <f>C32+D32</f>
        <v>33</v>
      </c>
      <c r="D33" s="327"/>
      <c r="E33" s="328">
        <f>E32+F32</f>
        <v>1122</v>
      </c>
      <c r="F33" s="329"/>
      <c r="G33" s="326">
        <f>G32+H32</f>
        <v>31</v>
      </c>
      <c r="H33" s="327"/>
      <c r="I33" s="328">
        <f>I32+J32</f>
        <v>1054</v>
      </c>
      <c r="J33" s="329"/>
      <c r="K33" s="326">
        <f>K32+L32</f>
        <v>31</v>
      </c>
      <c r="L33" s="327"/>
      <c r="M33" s="328">
        <f>M32+N32</f>
        <v>992</v>
      </c>
      <c r="N33" s="329"/>
      <c r="O33" s="326">
        <f>O32+P32</f>
        <v>95</v>
      </c>
      <c r="P33" s="327"/>
      <c r="Q33" s="328">
        <f>Q32+R32</f>
        <v>3168</v>
      </c>
      <c r="R33" s="329"/>
    </row>
    <row r="34" spans="1:19" ht="15" customHeight="1" thickTop="1" x14ac:dyDescent="0.2">
      <c r="A34" s="16"/>
      <c r="B34" s="40"/>
      <c r="C34" s="17"/>
      <c r="D34" s="17"/>
      <c r="E34" s="17"/>
      <c r="F34" s="17"/>
      <c r="G34" s="17"/>
      <c r="H34" s="17"/>
      <c r="I34" s="17"/>
      <c r="K34" s="17"/>
      <c r="L34" s="17"/>
      <c r="M34" s="17"/>
      <c r="N34" s="17"/>
      <c r="O34" s="17"/>
      <c r="P34" s="17"/>
      <c r="Q34" s="17"/>
      <c r="R34" s="17"/>
      <c r="S34" s="8"/>
    </row>
    <row r="35" spans="1:19" ht="32.85" customHeight="1" x14ac:dyDescent="0.2">
      <c r="B35" s="288" t="s">
        <v>69</v>
      </c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"/>
    </row>
    <row r="36" spans="1:19" ht="15" customHeight="1" x14ac:dyDescent="0.2">
      <c r="B36" s="234" t="s">
        <v>74</v>
      </c>
      <c r="H36"/>
    </row>
    <row r="37" spans="1:19" ht="15" customHeight="1" x14ac:dyDescent="0.2">
      <c r="B37" s="283" t="s">
        <v>75</v>
      </c>
      <c r="C37" s="283"/>
      <c r="D37" s="283"/>
      <c r="E37" s="283"/>
      <c r="F37" s="283"/>
      <c r="G37" s="283"/>
      <c r="H37"/>
    </row>
    <row r="38" spans="1:19" ht="15" customHeight="1" x14ac:dyDescent="0.2">
      <c r="B38" s="283"/>
      <c r="C38" s="283"/>
      <c r="D38" s="283"/>
      <c r="E38" s="283"/>
      <c r="F38" s="283"/>
      <c r="G38" s="283"/>
      <c r="H38" s="283"/>
    </row>
    <row r="39" spans="1:19" ht="15" customHeight="1" x14ac:dyDescent="0.2">
      <c r="H39"/>
    </row>
    <row r="40" spans="1:19" ht="15" customHeight="1" x14ac:dyDescent="0.2">
      <c r="B40" s="283"/>
      <c r="C40" s="283"/>
      <c r="D40" s="283"/>
      <c r="E40" s="283"/>
      <c r="F40" s="283"/>
      <c r="G40" s="283"/>
      <c r="H40"/>
    </row>
    <row r="41" spans="1:19" ht="15" customHeight="1" x14ac:dyDescent="0.2"/>
  </sheetData>
  <mergeCells count="32">
    <mergeCell ref="K5:L5"/>
    <mergeCell ref="M33:N33"/>
    <mergeCell ref="O5:P5"/>
    <mergeCell ref="Q5:R5"/>
    <mergeCell ref="K4:N4"/>
    <mergeCell ref="O4:R4"/>
    <mergeCell ref="M5:N5"/>
    <mergeCell ref="A1:G1"/>
    <mergeCell ref="A2:G2"/>
    <mergeCell ref="A4:B5"/>
    <mergeCell ref="C4:F4"/>
    <mergeCell ref="G4:J4"/>
    <mergeCell ref="C5:D5"/>
    <mergeCell ref="E5:F5"/>
    <mergeCell ref="G5:H5"/>
    <mergeCell ref="I5:J5"/>
    <mergeCell ref="B38:H38"/>
    <mergeCell ref="G33:H33"/>
    <mergeCell ref="I33:J33"/>
    <mergeCell ref="A6:B6"/>
    <mergeCell ref="B40:G40"/>
    <mergeCell ref="B37:G37"/>
    <mergeCell ref="A18:B18"/>
    <mergeCell ref="A30:B30"/>
    <mergeCell ref="A31:B31"/>
    <mergeCell ref="A32:B33"/>
    <mergeCell ref="C33:D33"/>
    <mergeCell ref="E33:F33"/>
    <mergeCell ref="B35:R35"/>
    <mergeCell ref="O33:P33"/>
    <mergeCell ref="Q33:R33"/>
    <mergeCell ref="K33:L3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95" orientation="landscape" horizontalDpi="300" verticalDpi="300" r:id="rId1"/>
  <headerFooter alignWithMargins="0"/>
  <ignoredErrors>
    <ignoredError sqref="C30 G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IV 1</vt:lpstr>
      <vt:lpstr>IV 2</vt:lpstr>
      <vt:lpstr>IV 3</vt:lpstr>
      <vt:lpstr>III 1</vt:lpstr>
      <vt:lpstr>'III 1'!Print_Area</vt:lpstr>
      <vt:lpstr>'IV 1'!Print_Area</vt:lpstr>
      <vt:lpstr>'IV 2'!Print_Area</vt:lpstr>
      <vt:lpstr>'IV 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Lenovo</cp:lastModifiedBy>
  <cp:lastPrinted>2022-07-31T16:26:15Z</cp:lastPrinted>
  <dcterms:created xsi:type="dcterms:W3CDTF">2004-05-24T11:14:11Z</dcterms:created>
  <dcterms:modified xsi:type="dcterms:W3CDTF">2022-07-31T16:26:22Z</dcterms:modified>
</cp:coreProperties>
</file>