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stavni pnanovi\Novi\"/>
    </mc:Choice>
  </mc:AlternateContent>
  <bookViews>
    <workbookView xWindow="360" yWindow="300" windowWidth="12120" windowHeight="8640"/>
  </bookViews>
  <sheets>
    <sheet name="IV 1" sheetId="10" r:id="rId1"/>
    <sheet name="IV 2" sheetId="11" r:id="rId2"/>
    <sheet name="IV 3" sheetId="13" r:id="rId3"/>
    <sheet name="IV 4" sheetId="15" r:id="rId4"/>
    <sheet name="III 1" sheetId="7" r:id="rId5"/>
  </sheets>
  <definedNames>
    <definedName name="_xlnm.Print_Area" localSheetId="4">'III 1'!$A$1:$R$35</definedName>
  </definedNames>
  <calcPr calcId="162913"/>
</workbook>
</file>

<file path=xl/calcChain.xml><?xml version="1.0" encoding="utf-8"?>
<calcChain xmlns="http://schemas.openxmlformats.org/spreadsheetml/2006/main">
  <c r="S23" i="10" l="1"/>
  <c r="Q10" i="15"/>
  <c r="Q11" i="15"/>
  <c r="Q12" i="15"/>
  <c r="Q13" i="15"/>
  <c r="Q14" i="15"/>
  <c r="R26" i="13"/>
  <c r="T35" i="13"/>
  <c r="S28" i="10"/>
  <c r="T22" i="15"/>
  <c r="E20" i="11"/>
  <c r="F20" i="11"/>
  <c r="I20" i="11"/>
  <c r="M20" i="11"/>
  <c r="N20" i="11"/>
  <c r="Q20" i="11"/>
  <c r="R20" i="11"/>
  <c r="S20" i="11"/>
  <c r="T20" i="11"/>
  <c r="V20" i="11" s="1"/>
  <c r="S22" i="11"/>
  <c r="T34" i="11"/>
  <c r="V34" i="11" s="1"/>
  <c r="T35" i="11"/>
  <c r="S35" i="11"/>
  <c r="R34" i="11"/>
  <c r="R35" i="11"/>
  <c r="Q35" i="11"/>
  <c r="T31" i="11"/>
  <c r="R31" i="11"/>
  <c r="T27" i="11"/>
  <c r="V27" i="11" s="1"/>
  <c r="T28" i="11"/>
  <c r="N27" i="11"/>
  <c r="N28" i="11"/>
  <c r="J27" i="11"/>
  <c r="J28" i="11"/>
  <c r="P41" i="11"/>
  <c r="O41" i="11"/>
  <c r="L41" i="11"/>
  <c r="K41" i="11"/>
  <c r="H41" i="11"/>
  <c r="G41" i="11"/>
  <c r="D41" i="11"/>
  <c r="C41" i="11"/>
  <c r="P40" i="11"/>
  <c r="P42" i="11" s="1"/>
  <c r="O40" i="11"/>
  <c r="O42" i="11" s="1"/>
  <c r="L40" i="11"/>
  <c r="L42" i="11" s="1"/>
  <c r="K40" i="11"/>
  <c r="K42" i="11" s="1"/>
  <c r="H40" i="11"/>
  <c r="H42" i="11" s="1"/>
  <c r="G40" i="11"/>
  <c r="G42" i="11" s="1"/>
  <c r="D40" i="11"/>
  <c r="D42" i="11" s="1"/>
  <c r="C40" i="11"/>
  <c r="C42" i="11" s="1"/>
  <c r="T39" i="11"/>
  <c r="V39" i="11" s="1"/>
  <c r="S39" i="11"/>
  <c r="U39" i="11" s="1"/>
  <c r="R39" i="11"/>
  <c r="Q39" i="11"/>
  <c r="N39" i="11"/>
  <c r="M39" i="11"/>
  <c r="J39" i="11"/>
  <c r="I39" i="11"/>
  <c r="F39" i="11"/>
  <c r="E39" i="11"/>
  <c r="T38" i="11"/>
  <c r="V38" i="11" s="1"/>
  <c r="S38" i="11"/>
  <c r="U38" i="11" s="1"/>
  <c r="R38" i="11"/>
  <c r="Q38" i="11"/>
  <c r="N38" i="11"/>
  <c r="M38" i="11"/>
  <c r="J38" i="11"/>
  <c r="I38" i="11"/>
  <c r="F38" i="11"/>
  <c r="E38" i="11"/>
  <c r="T37" i="11"/>
  <c r="S37" i="11"/>
  <c r="U37" i="11" s="1"/>
  <c r="R37" i="11"/>
  <c r="Q37" i="11"/>
  <c r="N37" i="11"/>
  <c r="M37" i="11"/>
  <c r="J37" i="11"/>
  <c r="I37" i="11"/>
  <c r="F37" i="11"/>
  <c r="E37" i="11"/>
  <c r="T36" i="11"/>
  <c r="V36" i="11" s="1"/>
  <c r="S36" i="11"/>
  <c r="R36" i="11"/>
  <c r="Q36" i="11"/>
  <c r="N36" i="11"/>
  <c r="M36" i="11"/>
  <c r="J36" i="11"/>
  <c r="I36" i="11"/>
  <c r="F36" i="11"/>
  <c r="E36" i="11"/>
  <c r="S34" i="11"/>
  <c r="Q34" i="11"/>
  <c r="N34" i="11"/>
  <c r="M34" i="11"/>
  <c r="J34" i="11"/>
  <c r="I34" i="11"/>
  <c r="F34" i="11"/>
  <c r="E34" i="11"/>
  <c r="T33" i="11"/>
  <c r="S33" i="11"/>
  <c r="R33" i="11"/>
  <c r="Q33" i="11"/>
  <c r="N33" i="11"/>
  <c r="M33" i="11"/>
  <c r="J33" i="11"/>
  <c r="I33" i="11"/>
  <c r="F33" i="11"/>
  <c r="E33" i="11"/>
  <c r="S27" i="11"/>
  <c r="R27" i="11"/>
  <c r="Q27" i="11"/>
  <c r="M27" i="11"/>
  <c r="I27" i="11"/>
  <c r="F27" i="11"/>
  <c r="E27" i="11"/>
  <c r="T26" i="11"/>
  <c r="S26" i="11"/>
  <c r="U26" i="11" s="1"/>
  <c r="R26" i="11"/>
  <c r="Q26" i="11"/>
  <c r="N26" i="11"/>
  <c r="M26" i="11"/>
  <c r="J26" i="11"/>
  <c r="I26" i="11"/>
  <c r="F26" i="11"/>
  <c r="E26" i="11"/>
  <c r="T23" i="11"/>
  <c r="V23" i="11" s="1"/>
  <c r="S23" i="11"/>
  <c r="R23" i="11"/>
  <c r="Q23" i="11"/>
  <c r="N23" i="11"/>
  <c r="M23" i="11"/>
  <c r="J23" i="11"/>
  <c r="I23" i="11"/>
  <c r="F23" i="11"/>
  <c r="E23" i="11"/>
  <c r="T25" i="11"/>
  <c r="S25" i="11"/>
  <c r="U25" i="11" s="1"/>
  <c r="R25" i="11"/>
  <c r="Q25" i="11"/>
  <c r="N25" i="11"/>
  <c r="M25" i="11"/>
  <c r="J25" i="11"/>
  <c r="I25" i="11"/>
  <c r="F25" i="11"/>
  <c r="E25" i="11"/>
  <c r="T32" i="11"/>
  <c r="S32" i="11"/>
  <c r="R32" i="11"/>
  <c r="Q32" i="11"/>
  <c r="N32" i="11"/>
  <c r="M32" i="11"/>
  <c r="J32" i="11"/>
  <c r="I32" i="11"/>
  <c r="F32" i="11"/>
  <c r="E32" i="11"/>
  <c r="T21" i="11"/>
  <c r="V21" i="11" s="1"/>
  <c r="S21" i="11"/>
  <c r="R21" i="11"/>
  <c r="Q21" i="11"/>
  <c r="N21" i="11"/>
  <c r="M21" i="11"/>
  <c r="J21" i="11"/>
  <c r="I21" i="11"/>
  <c r="F21" i="11"/>
  <c r="E21" i="11"/>
  <c r="T30" i="11"/>
  <c r="S30" i="11"/>
  <c r="U30" i="11" s="1"/>
  <c r="R30" i="11"/>
  <c r="Q30" i="11"/>
  <c r="N30" i="11"/>
  <c r="M30" i="11"/>
  <c r="J30" i="11"/>
  <c r="I30" i="11"/>
  <c r="F30" i="11"/>
  <c r="E30" i="11"/>
  <c r="I22" i="11"/>
  <c r="T29" i="11"/>
  <c r="V29" i="11" s="1"/>
  <c r="S29" i="11"/>
  <c r="M29" i="11"/>
  <c r="I29" i="11"/>
  <c r="T19" i="11"/>
  <c r="V19" i="11" s="1"/>
  <c r="S19" i="11"/>
  <c r="R19" i="11"/>
  <c r="Q19" i="11"/>
  <c r="N19" i="11"/>
  <c r="M19" i="11"/>
  <c r="I19" i="11"/>
  <c r="F19" i="11"/>
  <c r="E19" i="11"/>
  <c r="T24" i="11"/>
  <c r="V24" i="11" s="1"/>
  <c r="S24" i="11"/>
  <c r="M24" i="11"/>
  <c r="I24" i="11"/>
  <c r="T18" i="11"/>
  <c r="S18" i="11"/>
  <c r="R18" i="11"/>
  <c r="N18" i="11"/>
  <c r="J18" i="11"/>
  <c r="I18" i="11"/>
  <c r="F18" i="11"/>
  <c r="E18" i="11"/>
  <c r="T16" i="11"/>
  <c r="V16" i="11" s="1"/>
  <c r="S16" i="11"/>
  <c r="Q16" i="11"/>
  <c r="M16" i="11"/>
  <c r="E16" i="11"/>
  <c r="S15" i="11"/>
  <c r="Q15" i="11"/>
  <c r="M15" i="11"/>
  <c r="I15" i="11"/>
  <c r="E15" i="11"/>
  <c r="S14" i="11"/>
  <c r="Q14" i="11"/>
  <c r="M14" i="11"/>
  <c r="I14" i="11"/>
  <c r="E14" i="11"/>
  <c r="T13" i="11"/>
  <c r="V13" i="11" s="1"/>
  <c r="S13" i="11"/>
  <c r="R13" i="11"/>
  <c r="Q13" i="11"/>
  <c r="N13" i="11"/>
  <c r="M13" i="11"/>
  <c r="J13" i="11"/>
  <c r="I13" i="11"/>
  <c r="F13" i="11"/>
  <c r="E13" i="11"/>
  <c r="T12" i="11"/>
  <c r="V12" i="11" s="1"/>
  <c r="R12" i="11"/>
  <c r="Q12" i="11"/>
  <c r="N12" i="11"/>
  <c r="M12" i="11"/>
  <c r="J12" i="11"/>
  <c r="I12" i="11"/>
  <c r="F12" i="11"/>
  <c r="E12" i="11"/>
  <c r="U12" i="11" s="1"/>
  <c r="T11" i="11"/>
  <c r="V11" i="11" s="1"/>
  <c r="S11" i="11"/>
  <c r="R11" i="11"/>
  <c r="Q11" i="11"/>
  <c r="N11" i="11"/>
  <c r="M11" i="11"/>
  <c r="J11" i="11"/>
  <c r="I11" i="11"/>
  <c r="F11" i="11"/>
  <c r="E11" i="11"/>
  <c r="T10" i="11"/>
  <c r="S10" i="11"/>
  <c r="U10" i="11" s="1"/>
  <c r="R10" i="11"/>
  <c r="Q10" i="11"/>
  <c r="N10" i="11"/>
  <c r="M10" i="11"/>
  <c r="J10" i="11"/>
  <c r="I10" i="11"/>
  <c r="F10" i="11"/>
  <c r="E10" i="11"/>
  <c r="T9" i="11"/>
  <c r="V9" i="11" s="1"/>
  <c r="S9" i="11"/>
  <c r="R9" i="11"/>
  <c r="Q9" i="11"/>
  <c r="N9" i="11"/>
  <c r="M9" i="11"/>
  <c r="J9" i="11"/>
  <c r="I9" i="11"/>
  <c r="F9" i="11"/>
  <c r="E9" i="11"/>
  <c r="T8" i="11"/>
  <c r="V8" i="11" s="1"/>
  <c r="S8" i="11"/>
  <c r="R8" i="11"/>
  <c r="Q8" i="11"/>
  <c r="N8" i="11"/>
  <c r="M8" i="11"/>
  <c r="J8" i="11"/>
  <c r="I8" i="11"/>
  <c r="F8" i="11"/>
  <c r="E8" i="11"/>
  <c r="T7" i="11"/>
  <c r="V7" i="11" s="1"/>
  <c r="S7" i="11"/>
  <c r="R7" i="11"/>
  <c r="Q7" i="11"/>
  <c r="N7" i="11"/>
  <c r="M7" i="11"/>
  <c r="J7" i="11"/>
  <c r="I7" i="11"/>
  <c r="F7" i="11"/>
  <c r="E7" i="11"/>
  <c r="T6" i="11"/>
  <c r="V6" i="11" s="1"/>
  <c r="S6" i="11"/>
  <c r="R6" i="11"/>
  <c r="Q6" i="11"/>
  <c r="N6" i="11"/>
  <c r="M6" i="11"/>
  <c r="J6" i="11"/>
  <c r="I6" i="11"/>
  <c r="F6" i="11"/>
  <c r="E6" i="11"/>
  <c r="V32" i="11" l="1"/>
  <c r="U20" i="11"/>
  <c r="F40" i="11"/>
  <c r="J40" i="11"/>
  <c r="N40" i="11"/>
  <c r="R40" i="11"/>
  <c r="U22" i="11"/>
  <c r="V31" i="11"/>
  <c r="E40" i="11"/>
  <c r="I40" i="11"/>
  <c r="M40" i="11"/>
  <c r="Q40" i="11"/>
  <c r="S40" i="11"/>
  <c r="U35" i="11"/>
  <c r="V35" i="11"/>
  <c r="E41" i="11"/>
  <c r="I41" i="11"/>
  <c r="N41" i="11"/>
  <c r="N42" i="11" s="1"/>
  <c r="V28" i="11"/>
  <c r="V10" i="11"/>
  <c r="V40" i="11" s="1"/>
  <c r="U15" i="11"/>
  <c r="U16" i="11"/>
  <c r="U7" i="11"/>
  <c r="U8" i="11"/>
  <c r="U9" i="11"/>
  <c r="U11" i="11"/>
  <c r="U13" i="11"/>
  <c r="U14" i="11"/>
  <c r="S41" i="11"/>
  <c r="S42" i="11" s="1"/>
  <c r="V30" i="11"/>
  <c r="V25" i="11"/>
  <c r="V26" i="11"/>
  <c r="V33" i="11"/>
  <c r="V37" i="11"/>
  <c r="U24" i="11"/>
  <c r="F41" i="11"/>
  <c r="F42" i="11" s="1"/>
  <c r="J41" i="11"/>
  <c r="R41" i="11"/>
  <c r="R42" i="11" s="1"/>
  <c r="T41" i="11"/>
  <c r="M41" i="11"/>
  <c r="M42" i="11" s="1"/>
  <c r="Q41" i="11"/>
  <c r="U19" i="11"/>
  <c r="U29" i="11"/>
  <c r="U21" i="11"/>
  <c r="U32" i="11"/>
  <c r="U23" i="11"/>
  <c r="U27" i="11"/>
  <c r="U33" i="11"/>
  <c r="U34" i="11"/>
  <c r="U36" i="11"/>
  <c r="C43" i="11"/>
  <c r="G43" i="11"/>
  <c r="K43" i="11"/>
  <c r="O43" i="11"/>
  <c r="V18" i="11"/>
  <c r="T40" i="11"/>
  <c r="U6" i="11"/>
  <c r="U18" i="11"/>
  <c r="Q42" i="11" l="1"/>
  <c r="Q43" i="11" s="1"/>
  <c r="J42" i="11"/>
  <c r="I42" i="11"/>
  <c r="I43" i="11" s="1"/>
  <c r="E42" i="11"/>
  <c r="E43" i="11" s="1"/>
  <c r="U40" i="11"/>
  <c r="V41" i="11"/>
  <c r="V42" i="11" s="1"/>
  <c r="U41" i="11"/>
  <c r="M43" i="11"/>
  <c r="T42" i="11"/>
  <c r="S43" i="11" s="1"/>
  <c r="U42" i="11" l="1"/>
  <c r="U43" i="11" s="1"/>
  <c r="Q27" i="13"/>
  <c r="S35" i="10"/>
  <c r="Q35" i="10"/>
  <c r="U35" i="10" s="1"/>
  <c r="S27" i="13"/>
  <c r="J35" i="13"/>
  <c r="V35" i="13" s="1"/>
  <c r="Q33" i="10"/>
  <c r="U33" i="10" s="1"/>
  <c r="S33" i="10"/>
  <c r="T22" i="10"/>
  <c r="J23" i="7"/>
  <c r="O18" i="7"/>
  <c r="O19" i="7"/>
  <c r="O20" i="7"/>
  <c r="O21" i="7"/>
  <c r="O22" i="7"/>
  <c r="O24" i="7"/>
  <c r="O25" i="7"/>
  <c r="Q25" i="7" s="1"/>
  <c r="O26" i="7"/>
  <c r="Q26" i="7" s="1"/>
  <c r="O27" i="7"/>
  <c r="Q27" i="7" s="1"/>
  <c r="I18" i="7" l="1"/>
  <c r="I19" i="7"/>
  <c r="I20" i="7"/>
  <c r="I21" i="7"/>
  <c r="I22" i="7"/>
  <c r="I24" i="7"/>
  <c r="I25" i="7"/>
  <c r="I26" i="7"/>
  <c r="I27" i="7"/>
  <c r="K28" i="7" l="1"/>
  <c r="G28" i="7"/>
  <c r="C28" i="7"/>
  <c r="O39" i="15"/>
  <c r="K39" i="15"/>
  <c r="G39" i="15"/>
  <c r="C39" i="15"/>
  <c r="S16" i="15"/>
  <c r="Q16" i="15"/>
  <c r="M16" i="15"/>
  <c r="E16" i="15"/>
  <c r="S15" i="15"/>
  <c r="Q15" i="15"/>
  <c r="M15" i="15"/>
  <c r="I15" i="15"/>
  <c r="E15" i="15"/>
  <c r="S14" i="15"/>
  <c r="M14" i="15"/>
  <c r="I14" i="15"/>
  <c r="E14" i="15"/>
  <c r="T13" i="15"/>
  <c r="V13" i="15" s="1"/>
  <c r="S13" i="15"/>
  <c r="R13" i="15"/>
  <c r="N13" i="15"/>
  <c r="M13" i="15"/>
  <c r="J13" i="15"/>
  <c r="I13" i="15"/>
  <c r="F13" i="15"/>
  <c r="E13" i="15"/>
  <c r="O40" i="13"/>
  <c r="K40" i="13"/>
  <c r="G40" i="13"/>
  <c r="C40" i="13"/>
  <c r="S16" i="13"/>
  <c r="Q16" i="13"/>
  <c r="M16" i="13"/>
  <c r="E16" i="13"/>
  <c r="S15" i="13"/>
  <c r="Q15" i="13"/>
  <c r="M15" i="13"/>
  <c r="I15" i="13"/>
  <c r="E15" i="13"/>
  <c r="S14" i="13"/>
  <c r="Q14" i="13"/>
  <c r="M14" i="13"/>
  <c r="I14" i="13"/>
  <c r="E14" i="13"/>
  <c r="T13" i="13"/>
  <c r="F13" i="13"/>
  <c r="V13" i="13" s="1"/>
  <c r="O40" i="10"/>
  <c r="K40" i="10"/>
  <c r="G40" i="10"/>
  <c r="C40" i="10"/>
  <c r="P15" i="7"/>
  <c r="R15" i="7" s="1"/>
  <c r="N15" i="7"/>
  <c r="M15" i="7"/>
  <c r="E15" i="7"/>
  <c r="M14" i="7"/>
  <c r="I14" i="7"/>
  <c r="E14" i="7"/>
  <c r="O13" i="7"/>
  <c r="M13" i="7"/>
  <c r="I13" i="7"/>
  <c r="E13" i="7"/>
  <c r="P12" i="7"/>
  <c r="R12" i="7" s="1"/>
  <c r="N12" i="7"/>
  <c r="M12" i="7"/>
  <c r="J12" i="7"/>
  <c r="I12" i="7"/>
  <c r="F12" i="7"/>
  <c r="E12" i="7"/>
  <c r="S16" i="10"/>
  <c r="Q16" i="10"/>
  <c r="M16" i="10"/>
  <c r="E16" i="10"/>
  <c r="S15" i="10"/>
  <c r="Q15" i="10"/>
  <c r="M15" i="10"/>
  <c r="I15" i="10"/>
  <c r="E15" i="10"/>
  <c r="S14" i="10"/>
  <c r="Q14" i="10"/>
  <c r="M14" i="10"/>
  <c r="I14" i="10"/>
  <c r="E14" i="10"/>
  <c r="T13" i="10"/>
  <c r="V13" i="10" s="1"/>
  <c r="S13" i="10"/>
  <c r="R13" i="10"/>
  <c r="Q13" i="10"/>
  <c r="N13" i="10"/>
  <c r="M13" i="10"/>
  <c r="J13" i="10"/>
  <c r="I13" i="10"/>
  <c r="F13" i="10"/>
  <c r="E13" i="10"/>
  <c r="U14" i="15" l="1"/>
  <c r="Q12" i="7"/>
  <c r="U14" i="13"/>
  <c r="U16" i="13"/>
  <c r="U15" i="10"/>
  <c r="U16" i="10"/>
  <c r="Q15" i="7"/>
  <c r="U14" i="10"/>
  <c r="U15" i="13"/>
  <c r="Q14" i="7"/>
  <c r="Q13" i="7"/>
  <c r="U13" i="15"/>
  <c r="U15" i="15"/>
  <c r="U16" i="15"/>
  <c r="U13" i="10"/>
  <c r="I10" i="7" l="1"/>
  <c r="I11" i="7"/>
  <c r="I10" i="15"/>
  <c r="I11" i="15"/>
  <c r="I8" i="13"/>
  <c r="I10" i="10"/>
  <c r="I11" i="10"/>
  <c r="M10" i="7"/>
  <c r="M11" i="7"/>
  <c r="S8" i="13"/>
  <c r="M10" i="15"/>
  <c r="M11" i="15"/>
  <c r="M12" i="15"/>
  <c r="M9" i="13"/>
  <c r="Q8" i="13"/>
  <c r="M8" i="13"/>
  <c r="Q10" i="10"/>
  <c r="Q11" i="10"/>
  <c r="Q12" i="10"/>
  <c r="M10" i="10"/>
  <c r="M11" i="10"/>
  <c r="M12" i="10"/>
  <c r="P40" i="15"/>
  <c r="O40" i="15"/>
  <c r="L40" i="15"/>
  <c r="K40" i="15"/>
  <c r="H40" i="15"/>
  <c r="G40" i="15"/>
  <c r="D40" i="15"/>
  <c r="C40" i="15"/>
  <c r="P39" i="15"/>
  <c r="P41" i="15" s="1"/>
  <c r="O41" i="15"/>
  <c r="L39" i="15"/>
  <c r="K41" i="15"/>
  <c r="H39" i="15"/>
  <c r="H41" i="15" s="1"/>
  <c r="G41" i="15"/>
  <c r="D39" i="15"/>
  <c r="D41" i="15" s="1"/>
  <c r="C41" i="15"/>
  <c r="R38" i="15"/>
  <c r="Q38" i="15"/>
  <c r="N38" i="15"/>
  <c r="M38" i="15"/>
  <c r="J38" i="15"/>
  <c r="I38" i="15"/>
  <c r="F38" i="15"/>
  <c r="E38" i="15"/>
  <c r="R37" i="15"/>
  <c r="Q37" i="15"/>
  <c r="N37" i="15"/>
  <c r="M37" i="15"/>
  <c r="J37" i="15"/>
  <c r="I37" i="15"/>
  <c r="F37" i="15"/>
  <c r="E37" i="15"/>
  <c r="S36" i="15"/>
  <c r="R36" i="15"/>
  <c r="Q36" i="15"/>
  <c r="N36" i="15"/>
  <c r="M36" i="15"/>
  <c r="J36" i="15"/>
  <c r="I36" i="15"/>
  <c r="F36" i="15"/>
  <c r="E36" i="15"/>
  <c r="T35" i="15"/>
  <c r="N35" i="15"/>
  <c r="M35" i="15"/>
  <c r="J35" i="15"/>
  <c r="I35" i="15"/>
  <c r="F35" i="15"/>
  <c r="E35" i="15"/>
  <c r="S34" i="15"/>
  <c r="R34" i="15"/>
  <c r="Q34" i="15"/>
  <c r="N34" i="15"/>
  <c r="M34" i="15"/>
  <c r="J34" i="15"/>
  <c r="I34" i="15"/>
  <c r="F34" i="15"/>
  <c r="E34" i="15"/>
  <c r="S33" i="15"/>
  <c r="R33" i="15"/>
  <c r="Q33" i="15"/>
  <c r="N33" i="15"/>
  <c r="M33" i="15"/>
  <c r="J33" i="15"/>
  <c r="I33" i="15"/>
  <c r="F33" i="15"/>
  <c r="E33" i="15"/>
  <c r="U33" i="15" s="1"/>
  <c r="Q32" i="15"/>
  <c r="Q31" i="15"/>
  <c r="S30" i="15"/>
  <c r="R30" i="15"/>
  <c r="Q30" i="15"/>
  <c r="N30" i="15"/>
  <c r="M30" i="15"/>
  <c r="J30" i="15"/>
  <c r="I30" i="15"/>
  <c r="F30" i="15"/>
  <c r="E30" i="15"/>
  <c r="S29" i="15"/>
  <c r="R29" i="15"/>
  <c r="Q29" i="15"/>
  <c r="N29" i="15"/>
  <c r="M29" i="15"/>
  <c r="J29" i="15"/>
  <c r="I29" i="15"/>
  <c r="F29" i="15"/>
  <c r="E29" i="15"/>
  <c r="U29" i="15" s="1"/>
  <c r="R28" i="15"/>
  <c r="Q28" i="15"/>
  <c r="N28" i="15"/>
  <c r="M28" i="15"/>
  <c r="J28" i="15"/>
  <c r="I28" i="15"/>
  <c r="F28" i="15"/>
  <c r="E28" i="15"/>
  <c r="S27" i="15"/>
  <c r="R27" i="15"/>
  <c r="Q27" i="15"/>
  <c r="N27" i="15"/>
  <c r="M27" i="15"/>
  <c r="J27" i="15"/>
  <c r="I27" i="15"/>
  <c r="F27" i="15"/>
  <c r="E27" i="15"/>
  <c r="R26" i="15"/>
  <c r="Q26" i="15"/>
  <c r="N26" i="15"/>
  <c r="M26" i="15"/>
  <c r="J26" i="15"/>
  <c r="I26" i="15"/>
  <c r="F26" i="15"/>
  <c r="V26" i="15" s="1"/>
  <c r="E26" i="15"/>
  <c r="T25" i="15"/>
  <c r="S25" i="15"/>
  <c r="R25" i="15"/>
  <c r="Q25" i="15"/>
  <c r="N25" i="15"/>
  <c r="M25" i="15"/>
  <c r="J25" i="15"/>
  <c r="I25" i="15"/>
  <c r="F25" i="15"/>
  <c r="E25" i="15"/>
  <c r="T24" i="15"/>
  <c r="R24" i="15"/>
  <c r="Q24" i="15"/>
  <c r="N24" i="15"/>
  <c r="M24" i="15"/>
  <c r="J24" i="15"/>
  <c r="I24" i="15"/>
  <c r="F24" i="15"/>
  <c r="E24" i="15"/>
  <c r="S23" i="15"/>
  <c r="R23" i="15"/>
  <c r="Q23" i="15"/>
  <c r="N23" i="15"/>
  <c r="M23" i="15"/>
  <c r="J23" i="15"/>
  <c r="I23" i="15"/>
  <c r="F23" i="15"/>
  <c r="E23" i="15"/>
  <c r="R22" i="15"/>
  <c r="Q22" i="15"/>
  <c r="J22" i="15"/>
  <c r="I22" i="15"/>
  <c r="F22" i="15"/>
  <c r="E22" i="15"/>
  <c r="T21" i="15"/>
  <c r="S21" i="15"/>
  <c r="R21" i="15"/>
  <c r="Q21" i="15"/>
  <c r="N21" i="15"/>
  <c r="M21" i="15"/>
  <c r="J21" i="15"/>
  <c r="I21" i="15"/>
  <c r="F21" i="15"/>
  <c r="E21" i="15"/>
  <c r="S20" i="15"/>
  <c r="R20" i="15"/>
  <c r="Q20" i="15"/>
  <c r="N20" i="15"/>
  <c r="M20" i="15"/>
  <c r="J20" i="15"/>
  <c r="I20" i="15"/>
  <c r="F20" i="15"/>
  <c r="E20" i="15"/>
  <c r="S19" i="15"/>
  <c r="R19" i="15"/>
  <c r="Q19" i="15"/>
  <c r="N19" i="15"/>
  <c r="M19" i="15"/>
  <c r="J19" i="15"/>
  <c r="I19" i="15"/>
  <c r="F19" i="15"/>
  <c r="E19" i="15"/>
  <c r="T18" i="15"/>
  <c r="R18" i="15"/>
  <c r="Q18" i="15"/>
  <c r="N18" i="15"/>
  <c r="M18" i="15"/>
  <c r="J18" i="15"/>
  <c r="I18" i="15"/>
  <c r="F18" i="15"/>
  <c r="E18" i="15"/>
  <c r="T12" i="15"/>
  <c r="V12" i="15" s="1"/>
  <c r="R12" i="15"/>
  <c r="N12" i="15"/>
  <c r="J12" i="15"/>
  <c r="I12" i="15"/>
  <c r="F12" i="15"/>
  <c r="E12" i="15"/>
  <c r="T11" i="15"/>
  <c r="V11" i="15" s="1"/>
  <c r="S11" i="15"/>
  <c r="R11" i="15"/>
  <c r="N11" i="15"/>
  <c r="J11" i="15"/>
  <c r="F11" i="15"/>
  <c r="E11" i="15"/>
  <c r="T10" i="15"/>
  <c r="R10" i="15"/>
  <c r="N10" i="15"/>
  <c r="J10" i="15"/>
  <c r="F10" i="15"/>
  <c r="E10" i="15"/>
  <c r="T9" i="15"/>
  <c r="V9" i="15" s="1"/>
  <c r="S9" i="15"/>
  <c r="R9" i="15"/>
  <c r="Q9" i="15"/>
  <c r="N9" i="15"/>
  <c r="M9" i="15"/>
  <c r="J9" i="15"/>
  <c r="I9" i="15"/>
  <c r="F9" i="15"/>
  <c r="E9" i="15"/>
  <c r="T8" i="15"/>
  <c r="V8" i="15" s="1"/>
  <c r="S8" i="15"/>
  <c r="R8" i="15"/>
  <c r="Q8" i="15"/>
  <c r="N8" i="15"/>
  <c r="M8" i="15"/>
  <c r="J8" i="15"/>
  <c r="I8" i="15"/>
  <c r="F8" i="15"/>
  <c r="E8" i="15"/>
  <c r="T7" i="15"/>
  <c r="V7" i="15" s="1"/>
  <c r="S7" i="15"/>
  <c r="R7" i="15"/>
  <c r="Q7" i="15"/>
  <c r="N7" i="15"/>
  <c r="M7" i="15"/>
  <c r="J7" i="15"/>
  <c r="I7" i="15"/>
  <c r="F7" i="15"/>
  <c r="E7" i="15"/>
  <c r="T6" i="15"/>
  <c r="V6" i="15" s="1"/>
  <c r="S6" i="15"/>
  <c r="R6" i="15"/>
  <c r="Q6" i="15"/>
  <c r="N6" i="15"/>
  <c r="M6" i="15"/>
  <c r="J6" i="15"/>
  <c r="I6" i="15"/>
  <c r="F6" i="15"/>
  <c r="E6" i="15"/>
  <c r="P41" i="13"/>
  <c r="O41" i="13"/>
  <c r="L41" i="13"/>
  <c r="K41" i="13"/>
  <c r="K42" i="13" s="1"/>
  <c r="H41" i="13"/>
  <c r="G41" i="13"/>
  <c r="D41" i="13"/>
  <c r="C41" i="13"/>
  <c r="P40" i="13"/>
  <c r="P42" i="13" s="1"/>
  <c r="O42" i="13"/>
  <c r="L40" i="13"/>
  <c r="L42" i="13" s="1"/>
  <c r="H40" i="13"/>
  <c r="H42" i="13" s="1"/>
  <c r="G42" i="13"/>
  <c r="D40" i="13"/>
  <c r="D42" i="13" s="1"/>
  <c r="C42" i="13"/>
  <c r="T39" i="13"/>
  <c r="V39" i="13" s="1"/>
  <c r="S39" i="13"/>
  <c r="U39" i="13" s="1"/>
  <c r="R39" i="13"/>
  <c r="Q39" i="13"/>
  <c r="N39" i="13"/>
  <c r="M39" i="13"/>
  <c r="J39" i="13"/>
  <c r="I39" i="13"/>
  <c r="F39" i="13"/>
  <c r="E39" i="13"/>
  <c r="T38" i="13"/>
  <c r="V38" i="13" s="1"/>
  <c r="S38" i="13"/>
  <c r="U38" i="13" s="1"/>
  <c r="U37" i="13"/>
  <c r="T37" i="13"/>
  <c r="V37" i="13" s="1"/>
  <c r="S37" i="13"/>
  <c r="R37" i="13"/>
  <c r="N37" i="13"/>
  <c r="M37" i="13"/>
  <c r="J37" i="13"/>
  <c r="I37" i="13"/>
  <c r="F37" i="13"/>
  <c r="E37" i="13"/>
  <c r="V36" i="13"/>
  <c r="U34" i="13"/>
  <c r="T33" i="13"/>
  <c r="S33" i="13"/>
  <c r="R33" i="13"/>
  <c r="V33" i="13" s="1"/>
  <c r="Q33" i="13"/>
  <c r="U33" i="13" s="1"/>
  <c r="T32" i="13"/>
  <c r="V32" i="13" s="1"/>
  <c r="S32" i="13"/>
  <c r="R32" i="13"/>
  <c r="Q32" i="13"/>
  <c r="N32" i="13"/>
  <c r="M32" i="13"/>
  <c r="J32" i="13"/>
  <c r="I32" i="13"/>
  <c r="F32" i="13"/>
  <c r="E32" i="13"/>
  <c r="T31" i="13"/>
  <c r="V31" i="13" s="1"/>
  <c r="S31" i="13"/>
  <c r="R31" i="13"/>
  <c r="Q31" i="13"/>
  <c r="N31" i="13"/>
  <c r="M31" i="13"/>
  <c r="U31" i="13" s="1"/>
  <c r="J31" i="13"/>
  <c r="I31" i="13"/>
  <c r="F31" i="13"/>
  <c r="E31" i="13"/>
  <c r="U30" i="13"/>
  <c r="U29" i="13"/>
  <c r="S29" i="13"/>
  <c r="V28" i="13"/>
  <c r="U28" i="13"/>
  <c r="S28" i="13"/>
  <c r="I27" i="13"/>
  <c r="U27" i="13" s="1"/>
  <c r="U26" i="13"/>
  <c r="T26" i="13"/>
  <c r="V26" i="13" s="1"/>
  <c r="S26" i="13"/>
  <c r="T25" i="13"/>
  <c r="V25" i="13" s="1"/>
  <c r="S25" i="13"/>
  <c r="R25" i="13"/>
  <c r="N25" i="13"/>
  <c r="M25" i="13"/>
  <c r="U25" i="13" s="1"/>
  <c r="J25" i="13"/>
  <c r="F25" i="13"/>
  <c r="E25" i="13"/>
  <c r="S24" i="13"/>
  <c r="I24" i="13"/>
  <c r="U24" i="13" s="1"/>
  <c r="T23" i="13"/>
  <c r="S23" i="13"/>
  <c r="R23" i="13"/>
  <c r="Q23" i="13"/>
  <c r="N23" i="13"/>
  <c r="M23" i="13"/>
  <c r="J23" i="13"/>
  <c r="I23" i="13"/>
  <c r="F23" i="13"/>
  <c r="E23" i="13"/>
  <c r="T22" i="13"/>
  <c r="S22" i="13"/>
  <c r="R22" i="13"/>
  <c r="Q22" i="13"/>
  <c r="N22" i="13"/>
  <c r="M22" i="13"/>
  <c r="J22" i="13"/>
  <c r="I22" i="13"/>
  <c r="F22" i="13"/>
  <c r="T21" i="13"/>
  <c r="S21" i="13"/>
  <c r="R21" i="13"/>
  <c r="Q21" i="13"/>
  <c r="N21" i="13"/>
  <c r="M21" i="13"/>
  <c r="J21" i="13"/>
  <c r="I21" i="13"/>
  <c r="F21" i="13"/>
  <c r="E21" i="13"/>
  <c r="T20" i="13"/>
  <c r="V20" i="13" s="1"/>
  <c r="S20" i="13"/>
  <c r="N20" i="13"/>
  <c r="M20" i="13"/>
  <c r="J20" i="13"/>
  <c r="I20" i="13"/>
  <c r="F20" i="13"/>
  <c r="E20" i="13"/>
  <c r="U20" i="13" s="1"/>
  <c r="T19" i="13"/>
  <c r="R19" i="13"/>
  <c r="Q19" i="13"/>
  <c r="N19" i="13"/>
  <c r="M19" i="13"/>
  <c r="J19" i="13"/>
  <c r="F19" i="13"/>
  <c r="V19" i="13" s="1"/>
  <c r="E19" i="13"/>
  <c r="T18" i="13"/>
  <c r="S18" i="13"/>
  <c r="R18" i="13"/>
  <c r="Q18" i="13"/>
  <c r="N18" i="13"/>
  <c r="M18" i="13"/>
  <c r="J18" i="13"/>
  <c r="I18" i="13"/>
  <c r="F18" i="13"/>
  <c r="E18" i="13"/>
  <c r="T12" i="13"/>
  <c r="V12" i="13" s="1"/>
  <c r="S12" i="13"/>
  <c r="R12" i="13"/>
  <c r="Q12" i="13"/>
  <c r="N12" i="13"/>
  <c r="M12" i="13"/>
  <c r="J12" i="13"/>
  <c r="I12" i="13"/>
  <c r="F12" i="13"/>
  <c r="E12" i="13"/>
  <c r="T11" i="13"/>
  <c r="V11" i="13" s="1"/>
  <c r="S11" i="13"/>
  <c r="R11" i="13"/>
  <c r="Q11" i="13"/>
  <c r="N11" i="13"/>
  <c r="M11" i="13"/>
  <c r="J11" i="13"/>
  <c r="I11" i="13"/>
  <c r="F11" i="13"/>
  <c r="E11" i="13"/>
  <c r="T10" i="13"/>
  <c r="V10" i="13" s="1"/>
  <c r="S10" i="13"/>
  <c r="R10" i="13"/>
  <c r="Q10" i="13"/>
  <c r="N10" i="13"/>
  <c r="M10" i="13"/>
  <c r="J10" i="13"/>
  <c r="I10" i="13"/>
  <c r="F10" i="13"/>
  <c r="E10" i="13"/>
  <c r="U9" i="13"/>
  <c r="T8" i="13"/>
  <c r="V8" i="13" s="1"/>
  <c r="R8" i="13"/>
  <c r="N8" i="13"/>
  <c r="J8" i="13"/>
  <c r="F8" i="13"/>
  <c r="E8" i="13"/>
  <c r="U8" i="13" s="1"/>
  <c r="T7" i="13"/>
  <c r="V7" i="13" s="1"/>
  <c r="S7" i="13"/>
  <c r="Q7" i="13"/>
  <c r="N7" i="13"/>
  <c r="M7" i="13"/>
  <c r="J7" i="13"/>
  <c r="I7" i="13"/>
  <c r="F7" i="13"/>
  <c r="E7" i="13"/>
  <c r="T6" i="13"/>
  <c r="V6" i="13" s="1"/>
  <c r="S6" i="13"/>
  <c r="R6" i="13"/>
  <c r="Q6" i="13"/>
  <c r="N6" i="13"/>
  <c r="M6" i="13"/>
  <c r="J6" i="13"/>
  <c r="I6" i="13"/>
  <c r="F6" i="13"/>
  <c r="E6" i="13"/>
  <c r="P41" i="10"/>
  <c r="O41" i="10"/>
  <c r="L41" i="10"/>
  <c r="K41" i="10"/>
  <c r="K42" i="10" s="1"/>
  <c r="H41" i="10"/>
  <c r="G41" i="10"/>
  <c r="G42" i="10" s="1"/>
  <c r="D41" i="10"/>
  <c r="C41" i="10"/>
  <c r="C42" i="10" s="1"/>
  <c r="P40" i="10"/>
  <c r="O42" i="10"/>
  <c r="L40" i="10"/>
  <c r="L42" i="10" s="1"/>
  <c r="H40" i="10"/>
  <c r="D40" i="10"/>
  <c r="R39" i="10"/>
  <c r="Q39" i="10"/>
  <c r="N39" i="10"/>
  <c r="M39" i="10"/>
  <c r="J39" i="10"/>
  <c r="I39" i="10"/>
  <c r="F39" i="10"/>
  <c r="E39" i="10"/>
  <c r="R38" i="10"/>
  <c r="Q38" i="10"/>
  <c r="N38" i="10"/>
  <c r="M38" i="10"/>
  <c r="J38" i="10"/>
  <c r="I38" i="10"/>
  <c r="F38" i="10"/>
  <c r="E38" i="10"/>
  <c r="S37" i="10"/>
  <c r="R37" i="10"/>
  <c r="Q37" i="10"/>
  <c r="N37" i="10"/>
  <c r="M37" i="10"/>
  <c r="J37" i="10"/>
  <c r="I37" i="10"/>
  <c r="F37" i="10"/>
  <c r="E37" i="10"/>
  <c r="T36" i="10"/>
  <c r="R36" i="10"/>
  <c r="Q36" i="10"/>
  <c r="N36" i="10"/>
  <c r="M36" i="10"/>
  <c r="F36" i="10"/>
  <c r="E36" i="10"/>
  <c r="T34" i="10"/>
  <c r="R34" i="10"/>
  <c r="Q34" i="10"/>
  <c r="N34" i="10"/>
  <c r="M34" i="10"/>
  <c r="J34" i="10"/>
  <c r="I34" i="10"/>
  <c r="F34" i="10"/>
  <c r="E34" i="10"/>
  <c r="S32" i="10"/>
  <c r="R32" i="10"/>
  <c r="Q32" i="10"/>
  <c r="N32" i="10"/>
  <c r="M32" i="10"/>
  <c r="J32" i="10"/>
  <c r="I32" i="10"/>
  <c r="F32" i="10"/>
  <c r="E32" i="10"/>
  <c r="S31" i="10"/>
  <c r="R31" i="10"/>
  <c r="Q31" i="10"/>
  <c r="N31" i="10"/>
  <c r="M31" i="10"/>
  <c r="J31" i="10"/>
  <c r="I31" i="10"/>
  <c r="F31" i="10"/>
  <c r="E31" i="10"/>
  <c r="T30" i="10"/>
  <c r="S30" i="10"/>
  <c r="R30" i="10"/>
  <c r="Q30" i="10"/>
  <c r="N30" i="10"/>
  <c r="M30" i="10"/>
  <c r="J30" i="10"/>
  <c r="I30" i="10"/>
  <c r="F30" i="10"/>
  <c r="E30" i="10"/>
  <c r="S29" i="10"/>
  <c r="R29" i="10"/>
  <c r="Q29" i="10"/>
  <c r="N29" i="10"/>
  <c r="M29" i="10"/>
  <c r="J29" i="10"/>
  <c r="I29" i="10"/>
  <c r="F29" i="10"/>
  <c r="E29" i="10"/>
  <c r="R28" i="10"/>
  <c r="Q28" i="10"/>
  <c r="N28" i="10"/>
  <c r="M28" i="10"/>
  <c r="J28" i="10"/>
  <c r="I28" i="10"/>
  <c r="F28" i="10"/>
  <c r="E28" i="10"/>
  <c r="S27" i="10"/>
  <c r="R27" i="10"/>
  <c r="Q27" i="10"/>
  <c r="N27" i="10"/>
  <c r="M27" i="10"/>
  <c r="J27" i="10"/>
  <c r="I27" i="10"/>
  <c r="F27" i="10"/>
  <c r="E27" i="10"/>
  <c r="T26" i="10"/>
  <c r="R26" i="10"/>
  <c r="Q26" i="10"/>
  <c r="N26" i="10"/>
  <c r="M26" i="10"/>
  <c r="J26" i="10"/>
  <c r="I26" i="10"/>
  <c r="F26" i="10"/>
  <c r="E26" i="10"/>
  <c r="T25" i="10"/>
  <c r="S25" i="10"/>
  <c r="R25" i="10"/>
  <c r="Q25" i="10"/>
  <c r="N25" i="10"/>
  <c r="M25" i="10"/>
  <c r="J25" i="10"/>
  <c r="I25" i="10"/>
  <c r="F25" i="10"/>
  <c r="E25" i="10"/>
  <c r="T24" i="10"/>
  <c r="R24" i="10"/>
  <c r="Q24" i="10"/>
  <c r="J24" i="10"/>
  <c r="I24" i="10"/>
  <c r="F24" i="10"/>
  <c r="E24" i="10"/>
  <c r="R23" i="10"/>
  <c r="Q23" i="10"/>
  <c r="N23" i="10"/>
  <c r="M23" i="10"/>
  <c r="J23" i="10"/>
  <c r="I23" i="10"/>
  <c r="U23" i="10" s="1"/>
  <c r="F23" i="10"/>
  <c r="E23" i="10"/>
  <c r="R22" i="10"/>
  <c r="Q22" i="10"/>
  <c r="N22" i="10"/>
  <c r="M22" i="10"/>
  <c r="J22" i="10"/>
  <c r="I22" i="10"/>
  <c r="F22" i="10"/>
  <c r="E22" i="10"/>
  <c r="T21" i="10"/>
  <c r="S21" i="10"/>
  <c r="R21" i="10"/>
  <c r="Q21" i="10"/>
  <c r="N21" i="10"/>
  <c r="M21" i="10"/>
  <c r="J21" i="10"/>
  <c r="I21" i="10"/>
  <c r="F21" i="10"/>
  <c r="E21" i="10"/>
  <c r="S20" i="10"/>
  <c r="R20" i="10"/>
  <c r="Q20" i="10"/>
  <c r="N20" i="10"/>
  <c r="M20" i="10"/>
  <c r="J20" i="10"/>
  <c r="I20" i="10"/>
  <c r="F20" i="10"/>
  <c r="E20" i="10"/>
  <c r="S19" i="10"/>
  <c r="R19" i="10"/>
  <c r="Q19" i="10"/>
  <c r="N19" i="10"/>
  <c r="M19" i="10"/>
  <c r="J19" i="10"/>
  <c r="I19" i="10"/>
  <c r="F19" i="10"/>
  <c r="E19" i="10"/>
  <c r="T18" i="10"/>
  <c r="R18" i="10"/>
  <c r="Q18" i="10"/>
  <c r="N18" i="10"/>
  <c r="M18" i="10"/>
  <c r="J18" i="10"/>
  <c r="I18" i="10"/>
  <c r="F18" i="10"/>
  <c r="E18" i="10"/>
  <c r="T12" i="10"/>
  <c r="V12" i="10" s="1"/>
  <c r="R12" i="10"/>
  <c r="N12" i="10"/>
  <c r="J12" i="10"/>
  <c r="I12" i="10"/>
  <c r="F12" i="10"/>
  <c r="E12" i="10"/>
  <c r="T11" i="10"/>
  <c r="V11" i="10" s="1"/>
  <c r="S11" i="10"/>
  <c r="R11" i="10"/>
  <c r="N11" i="10"/>
  <c r="J11" i="10"/>
  <c r="F11" i="10"/>
  <c r="E11" i="10"/>
  <c r="T10" i="10"/>
  <c r="R10" i="10"/>
  <c r="N10" i="10"/>
  <c r="J10" i="10"/>
  <c r="F10" i="10"/>
  <c r="E10" i="10"/>
  <c r="T9" i="10"/>
  <c r="V9" i="10" s="1"/>
  <c r="S9" i="10"/>
  <c r="R9" i="10"/>
  <c r="Q9" i="10"/>
  <c r="N9" i="10"/>
  <c r="M9" i="10"/>
  <c r="J9" i="10"/>
  <c r="I9" i="10"/>
  <c r="F9" i="10"/>
  <c r="E9" i="10"/>
  <c r="T8" i="10"/>
  <c r="V8" i="10" s="1"/>
  <c r="S8" i="10"/>
  <c r="R8" i="10"/>
  <c r="Q8" i="10"/>
  <c r="N8" i="10"/>
  <c r="M8" i="10"/>
  <c r="J8" i="10"/>
  <c r="I8" i="10"/>
  <c r="F8" i="10"/>
  <c r="E8" i="10"/>
  <c r="T7" i="10"/>
  <c r="S7" i="10"/>
  <c r="R7" i="10"/>
  <c r="Q7" i="10"/>
  <c r="N7" i="10"/>
  <c r="M7" i="10"/>
  <c r="U7" i="10" s="1"/>
  <c r="J7" i="10"/>
  <c r="I7" i="10"/>
  <c r="F7" i="10"/>
  <c r="E7" i="10"/>
  <c r="T6" i="10"/>
  <c r="V6" i="10" s="1"/>
  <c r="S6" i="10"/>
  <c r="R6" i="10"/>
  <c r="Q6" i="10"/>
  <c r="N6" i="10"/>
  <c r="M6" i="10"/>
  <c r="J6" i="10"/>
  <c r="I6" i="10"/>
  <c r="F6" i="10"/>
  <c r="E6" i="10"/>
  <c r="E6" i="7"/>
  <c r="F6" i="7"/>
  <c r="I6" i="7"/>
  <c r="J6" i="7"/>
  <c r="M6" i="7"/>
  <c r="N6" i="7"/>
  <c r="O6" i="7"/>
  <c r="P6" i="7"/>
  <c r="R6" i="7" s="1"/>
  <c r="E7" i="7"/>
  <c r="F7" i="7"/>
  <c r="I7" i="7"/>
  <c r="J7" i="7"/>
  <c r="M7" i="7"/>
  <c r="N7" i="7"/>
  <c r="O7" i="7"/>
  <c r="P7" i="7"/>
  <c r="R7" i="7" s="1"/>
  <c r="E8" i="7"/>
  <c r="F8" i="7"/>
  <c r="I8" i="7"/>
  <c r="J8" i="7"/>
  <c r="M8" i="7"/>
  <c r="N8" i="7"/>
  <c r="O8" i="7"/>
  <c r="P8" i="7"/>
  <c r="R8" i="7" s="1"/>
  <c r="E9" i="7"/>
  <c r="F9" i="7"/>
  <c r="I9" i="7"/>
  <c r="J9" i="7"/>
  <c r="M9" i="7"/>
  <c r="N9" i="7"/>
  <c r="O9" i="7"/>
  <c r="P9" i="7"/>
  <c r="R9" i="7" s="1"/>
  <c r="E10" i="7"/>
  <c r="F10" i="7"/>
  <c r="J10" i="7"/>
  <c r="N10" i="7"/>
  <c r="O10" i="7"/>
  <c r="P10" i="7"/>
  <c r="R10" i="7" s="1"/>
  <c r="E11" i="7"/>
  <c r="F11" i="7"/>
  <c r="J11" i="7"/>
  <c r="N11" i="7"/>
  <c r="O11" i="7"/>
  <c r="P11" i="7"/>
  <c r="R11" i="7" s="1"/>
  <c r="E17" i="7"/>
  <c r="F17" i="7"/>
  <c r="I17" i="7"/>
  <c r="J17" i="7"/>
  <c r="M17" i="7"/>
  <c r="N17" i="7"/>
  <c r="O17" i="7"/>
  <c r="P17" i="7"/>
  <c r="E18" i="7"/>
  <c r="F18" i="7"/>
  <c r="J18" i="7"/>
  <c r="M18" i="7"/>
  <c r="N18" i="7"/>
  <c r="P18" i="7"/>
  <c r="R18" i="7" s="1"/>
  <c r="E19" i="7"/>
  <c r="F19" i="7"/>
  <c r="J19" i="7"/>
  <c r="M19" i="7"/>
  <c r="N19" i="7"/>
  <c r="P19" i="7"/>
  <c r="R19" i="7" s="1"/>
  <c r="E20" i="7"/>
  <c r="F20" i="7"/>
  <c r="J20" i="7"/>
  <c r="M20" i="7"/>
  <c r="N20" i="7"/>
  <c r="P20" i="7"/>
  <c r="R20" i="7" s="1"/>
  <c r="E21" i="7"/>
  <c r="F21" i="7"/>
  <c r="J21" i="7"/>
  <c r="M21" i="7"/>
  <c r="N21" i="7"/>
  <c r="P21" i="7"/>
  <c r="R21" i="7" s="1"/>
  <c r="E22" i="7"/>
  <c r="F22" i="7"/>
  <c r="J22" i="7"/>
  <c r="M22" i="7"/>
  <c r="N22" i="7"/>
  <c r="P22" i="7"/>
  <c r="R22" i="7" s="1"/>
  <c r="E24" i="7"/>
  <c r="F24" i="7"/>
  <c r="J24" i="7"/>
  <c r="M24" i="7"/>
  <c r="N24" i="7"/>
  <c r="P24" i="7"/>
  <c r="R24" i="7" s="1"/>
  <c r="E25" i="7"/>
  <c r="F25" i="7"/>
  <c r="J25" i="7"/>
  <c r="M25" i="7"/>
  <c r="N25" i="7"/>
  <c r="P25" i="7"/>
  <c r="P26" i="7"/>
  <c r="R26" i="7" s="1"/>
  <c r="E27" i="7"/>
  <c r="F27" i="7"/>
  <c r="J27" i="7"/>
  <c r="M27" i="7"/>
  <c r="N27" i="7"/>
  <c r="P27" i="7"/>
  <c r="R27" i="7" s="1"/>
  <c r="D28" i="7"/>
  <c r="H28" i="7"/>
  <c r="L28" i="7"/>
  <c r="C29" i="7"/>
  <c r="D29" i="7"/>
  <c r="G29" i="7"/>
  <c r="H29" i="7"/>
  <c r="K29" i="7"/>
  <c r="L29" i="7"/>
  <c r="V22" i="10" l="1"/>
  <c r="U28" i="10"/>
  <c r="U22" i="13"/>
  <c r="Q39" i="15"/>
  <c r="U11" i="15"/>
  <c r="V22" i="15"/>
  <c r="V35" i="15"/>
  <c r="P42" i="10"/>
  <c r="V21" i="13"/>
  <c r="V22" i="13"/>
  <c r="U12" i="13"/>
  <c r="U9" i="10"/>
  <c r="T41" i="10"/>
  <c r="Q24" i="7"/>
  <c r="Q22" i="7"/>
  <c r="Q21" i="7"/>
  <c r="Q20" i="7"/>
  <c r="Q19" i="7"/>
  <c r="Q18" i="7"/>
  <c r="L41" i="15"/>
  <c r="R25" i="7"/>
  <c r="Q10" i="7"/>
  <c r="Q7" i="7"/>
  <c r="V40" i="13"/>
  <c r="J41" i="13"/>
  <c r="Q9" i="7"/>
  <c r="V21" i="10"/>
  <c r="N41" i="10"/>
  <c r="V36" i="10"/>
  <c r="U19" i="15"/>
  <c r="U21" i="15"/>
  <c r="S40" i="15"/>
  <c r="U25" i="15"/>
  <c r="U27" i="15"/>
  <c r="U30" i="15"/>
  <c r="V24" i="15"/>
  <c r="Q11" i="7"/>
  <c r="J28" i="7"/>
  <c r="Q8" i="7"/>
  <c r="U21" i="13"/>
  <c r="F40" i="15"/>
  <c r="N40" i="15"/>
  <c r="N41" i="15" s="1"/>
  <c r="J41" i="10"/>
  <c r="F41" i="10"/>
  <c r="J40" i="15"/>
  <c r="J29" i="7"/>
  <c r="J30" i="7" s="1"/>
  <c r="N29" i="7"/>
  <c r="R41" i="10"/>
  <c r="U29" i="10"/>
  <c r="V30" i="10"/>
  <c r="V34" i="10"/>
  <c r="N40" i="13"/>
  <c r="F39" i="15"/>
  <c r="F41" i="15" s="1"/>
  <c r="R39" i="15"/>
  <c r="R40" i="15"/>
  <c r="V21" i="15"/>
  <c r="U23" i="15"/>
  <c r="U36" i="15"/>
  <c r="V24" i="10"/>
  <c r="V25" i="10"/>
  <c r="U31" i="10"/>
  <c r="N41" i="13"/>
  <c r="I29" i="7"/>
  <c r="M41" i="10"/>
  <c r="N28" i="7"/>
  <c r="I40" i="10"/>
  <c r="Q40" i="10"/>
  <c r="U11" i="10"/>
  <c r="Q41" i="13"/>
  <c r="T40" i="15"/>
  <c r="P29" i="7"/>
  <c r="P28" i="7"/>
  <c r="F29" i="7"/>
  <c r="J40" i="13"/>
  <c r="Q40" i="13"/>
  <c r="N39" i="15"/>
  <c r="H30" i="7"/>
  <c r="M28" i="7"/>
  <c r="E28" i="7"/>
  <c r="Q6" i="7"/>
  <c r="J40" i="10"/>
  <c r="R40" i="10"/>
  <c r="V7" i="10"/>
  <c r="T40" i="10"/>
  <c r="I41" i="10"/>
  <c r="Q41" i="10"/>
  <c r="U21" i="10"/>
  <c r="V26" i="10"/>
  <c r="U32" i="10"/>
  <c r="R40" i="13"/>
  <c r="F41" i="13"/>
  <c r="S41" i="13"/>
  <c r="V23" i="13"/>
  <c r="U6" i="15"/>
  <c r="I39" i="15"/>
  <c r="S39" i="15"/>
  <c r="S41" i="15" s="1"/>
  <c r="V18" i="10"/>
  <c r="O29" i="7"/>
  <c r="E41" i="13"/>
  <c r="U18" i="13"/>
  <c r="Q17" i="7"/>
  <c r="M41" i="13"/>
  <c r="D30" i="7"/>
  <c r="R17" i="7"/>
  <c r="R29" i="7" s="1"/>
  <c r="E29" i="7"/>
  <c r="F28" i="7"/>
  <c r="R28" i="7"/>
  <c r="E40" i="10"/>
  <c r="M40" i="10"/>
  <c r="S40" i="10"/>
  <c r="E41" i="10"/>
  <c r="U19" i="10"/>
  <c r="U27" i="10"/>
  <c r="U30" i="10"/>
  <c r="D42" i="10"/>
  <c r="C43" i="10" s="1"/>
  <c r="F40" i="13"/>
  <c r="U10" i="13"/>
  <c r="T41" i="13"/>
  <c r="V18" i="13"/>
  <c r="I40" i="13"/>
  <c r="S40" i="13"/>
  <c r="R41" i="13"/>
  <c r="E39" i="15"/>
  <c r="J39" i="15"/>
  <c r="I40" i="15"/>
  <c r="Q40" i="15"/>
  <c r="M39" i="15"/>
  <c r="U20" i="15"/>
  <c r="V25" i="15"/>
  <c r="U34" i="15"/>
  <c r="M29" i="7"/>
  <c r="O28" i="7"/>
  <c r="I28" i="7"/>
  <c r="F40" i="10"/>
  <c r="F42" i="10" s="1"/>
  <c r="N40" i="10"/>
  <c r="U12" i="10"/>
  <c r="S41" i="10"/>
  <c r="U20" i="10"/>
  <c r="U25" i="10"/>
  <c r="U37" i="10"/>
  <c r="H42" i="10"/>
  <c r="G43" i="10" s="1"/>
  <c r="E40" i="13"/>
  <c r="M40" i="13"/>
  <c r="U11" i="13"/>
  <c r="I41" i="13"/>
  <c r="V10" i="15"/>
  <c r="V39" i="15" s="1"/>
  <c r="E40" i="15"/>
  <c r="E41" i="15" s="1"/>
  <c r="M40" i="15"/>
  <c r="L30" i="7"/>
  <c r="K31" i="7" s="1"/>
  <c r="G30" i="7"/>
  <c r="C30" i="7"/>
  <c r="C31" i="7" s="1"/>
  <c r="U8" i="15"/>
  <c r="U12" i="15"/>
  <c r="V18" i="15"/>
  <c r="V40" i="15" s="1"/>
  <c r="U9" i="15"/>
  <c r="K42" i="15"/>
  <c r="T39" i="15"/>
  <c r="C42" i="15"/>
  <c r="G42" i="15"/>
  <c r="O42" i="15"/>
  <c r="U7" i="13"/>
  <c r="K43" i="13"/>
  <c r="T40" i="13"/>
  <c r="C43" i="13"/>
  <c r="G43" i="13"/>
  <c r="O43" i="13"/>
  <c r="K43" i="10"/>
  <c r="U6" i="10"/>
  <c r="U8" i="10"/>
  <c r="V10" i="10"/>
  <c r="V40" i="10" s="1"/>
  <c r="O43" i="10"/>
  <c r="U7" i="15"/>
  <c r="U6" i="13"/>
  <c r="Q42" i="10" l="1"/>
  <c r="U40" i="15"/>
  <c r="S42" i="10"/>
  <c r="I42" i="10"/>
  <c r="U39" i="15"/>
  <c r="J42" i="13"/>
  <c r="V41" i="13"/>
  <c r="V42" i="13" s="1"/>
  <c r="N42" i="10"/>
  <c r="J42" i="10"/>
  <c r="R30" i="7"/>
  <c r="M42" i="13"/>
  <c r="S42" i="13"/>
  <c r="O30" i="7"/>
  <c r="F30" i="7"/>
  <c r="I30" i="7"/>
  <c r="I31" i="7" s="1"/>
  <c r="R42" i="10"/>
  <c r="Q43" i="10" s="1"/>
  <c r="M42" i="10"/>
  <c r="M30" i="7"/>
  <c r="E42" i="10"/>
  <c r="E43" i="10" s="1"/>
  <c r="U41" i="13"/>
  <c r="G31" i="7"/>
  <c r="Q28" i="7"/>
  <c r="P30" i="7"/>
  <c r="Q41" i="15"/>
  <c r="Q42" i="13"/>
  <c r="J41" i="15"/>
  <c r="E42" i="13"/>
  <c r="I41" i="15"/>
  <c r="N30" i="7"/>
  <c r="M41" i="15"/>
  <c r="M42" i="15" s="1"/>
  <c r="U40" i="13"/>
  <c r="T41" i="15"/>
  <c r="S42" i="15" s="1"/>
  <c r="E42" i="15"/>
  <c r="I42" i="13"/>
  <c r="I43" i="13" s="1"/>
  <c r="Q29" i="7"/>
  <c r="Q30" i="7" s="1"/>
  <c r="R41" i="15"/>
  <c r="N42" i="13"/>
  <c r="R42" i="13"/>
  <c r="T42" i="10"/>
  <c r="S43" i="10" s="1"/>
  <c r="U40" i="10"/>
  <c r="T42" i="13"/>
  <c r="F42" i="13"/>
  <c r="V41" i="10"/>
  <c r="V42" i="10" s="1"/>
  <c r="E30" i="7"/>
  <c r="E31" i="7" s="1"/>
  <c r="V41" i="15"/>
  <c r="U41" i="10"/>
  <c r="E43" i="13" l="1"/>
  <c r="I43" i="10"/>
  <c r="Q42" i="15"/>
  <c r="M43" i="13"/>
  <c r="M43" i="10"/>
  <c r="S43" i="13"/>
  <c r="U41" i="15"/>
  <c r="U42" i="15" s="1"/>
  <c r="Q31" i="7"/>
  <c r="Q43" i="13"/>
  <c r="U42" i="13"/>
  <c r="U43" i="13" s="1"/>
  <c r="O31" i="7"/>
  <c r="M31" i="7"/>
  <c r="U42" i="10"/>
  <c r="U43" i="10" s="1"/>
  <c r="I42" i="15"/>
</calcChain>
</file>

<file path=xl/sharedStrings.xml><?xml version="1.0" encoding="utf-8"?>
<sst xmlns="http://schemas.openxmlformats.org/spreadsheetml/2006/main" count="475" uniqueCount="104">
  <si>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</si>
  <si>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</si>
  <si>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</si>
  <si>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</si>
  <si>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</si>
  <si>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</si>
  <si>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</si>
  <si>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</si>
  <si>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</si>
  <si>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</si>
  <si>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</si>
  <si>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</si>
  <si>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</si>
  <si>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</si>
  <si>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</si>
  <si>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</si>
  <si>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</si>
  <si>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</si>
  <si>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</si>
  <si>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</si>
  <si>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</si>
  <si>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Физика</t>
  </si>
  <si>
    <t>Основи предузетништва</t>
  </si>
  <si>
    <t>Рачунари и програмирање</t>
  </si>
  <si>
    <t>Конструисање</t>
  </si>
  <si>
    <t>Механика</t>
  </si>
  <si>
    <t>Мотори и моторна возила</t>
  </si>
  <si>
    <t>Хидраулика и пнеуматика</t>
  </si>
  <si>
    <t>Аутоматизација производње</t>
  </si>
  <si>
    <t>Мјерна техника</t>
  </si>
  <si>
    <t>Практична настава</t>
  </si>
  <si>
    <t>Технологија занимања</t>
  </si>
  <si>
    <t>Технологија обраде</t>
  </si>
  <si>
    <t>Технологија материјала</t>
  </si>
  <si>
    <t>Струка: МАШИНСТВО И ОБРАДА МЕТАЛА</t>
  </si>
  <si>
    <t>Математика **</t>
  </si>
  <si>
    <t>Изборни предмет</t>
  </si>
  <si>
    <t>Остали облици наставе ***</t>
  </si>
  <si>
    <t xml:space="preserve">Занимање: МАШИНСКИ ТЕХНИЧАР ЗА КОМПЈУТЕРСКО КОНСТРУИСАЊЕ </t>
  </si>
  <si>
    <t xml:space="preserve">Информатика </t>
  </si>
  <si>
    <t>Техничко цртање с нацртном геометријом</t>
  </si>
  <si>
    <t>Машински материјали</t>
  </si>
  <si>
    <t xml:space="preserve">Механика </t>
  </si>
  <si>
    <t>Машински елементи</t>
  </si>
  <si>
    <t>Рачунари и програмирање**</t>
  </si>
  <si>
    <t>Технологија обраде**</t>
  </si>
  <si>
    <t>Компјутерска графика</t>
  </si>
  <si>
    <t xml:space="preserve">Термодинамика </t>
  </si>
  <si>
    <t>Конструисање**</t>
  </si>
  <si>
    <t>Остали облици наставе***</t>
  </si>
  <si>
    <t>Мјерење и контрола</t>
  </si>
  <si>
    <t>*** До два часа седмично у складу са законом</t>
  </si>
  <si>
    <t xml:space="preserve">Занимање: ТЕХНИЧАР МАШИНСКЕ ЕНЕРГЕТИКЕ </t>
  </si>
  <si>
    <t>Машински елементи **</t>
  </si>
  <si>
    <t xml:space="preserve">Хидраулика и пнеуматика </t>
  </si>
  <si>
    <t>Термодинамика и термоенергетска постројења **</t>
  </si>
  <si>
    <t>Топлотни апарати</t>
  </si>
  <si>
    <t>Транспортни системи</t>
  </si>
  <si>
    <t>Хидроенергетска и пнеуматска постројења **</t>
  </si>
  <si>
    <t>Управљање и аутоматска регулација</t>
  </si>
  <si>
    <t>Примјена рачунара</t>
  </si>
  <si>
    <t xml:space="preserve"> Изборни предмет</t>
  </si>
  <si>
    <t>Моделирање и симулација помоћу рачунара**</t>
  </si>
  <si>
    <t>CNC програмирање **</t>
  </si>
  <si>
    <t>Технолошки поступци на CNC машинама</t>
  </si>
  <si>
    <t>Машине прибори и алати у CNC технологији</t>
  </si>
  <si>
    <t>Демократија и људска права</t>
  </si>
  <si>
    <t xml:space="preserve">Демократија и људска права 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</si>
  <si>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</si>
  <si>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</si>
  <si>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</si>
  <si>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</si>
  <si>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</si>
  <si>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 xml:space="preserve">Занимање: ТЕХНИЧАР МЕХАТРОНИКЕ  </t>
  </si>
  <si>
    <t>CАD - CAM системи</t>
  </si>
  <si>
    <t>Моделирање и симулације помоћу рачунара**</t>
  </si>
  <si>
    <r>
      <t xml:space="preserve">Занимање: АУТОМЕХАНИЧАР, БРАВАР-ЗАВАРИВАЧ, ИНСТАЛАТЕР, ЛИМАР, КОВАЧ-КАЛИОНИЧАР, МЕХАНИЧАР, МЕТАЛОБРУСАЧ, МОНТЕР, ОБРАЂИВАЧ МЕТАЛА РЕЗАЊЕМ, МЕХАНИЧАР МЕХАТРОНИКЕ, ПНЕУМАТИКЕ И ХИДРАУЛИКЕ, </t>
    </r>
    <r>
      <rPr>
        <b/>
        <sz val="11"/>
        <rFont val="Times New Roman"/>
        <family val="1"/>
        <charset val="238"/>
      </rPr>
      <t>МЕХАНИЧАР ГРЕЈНЕ И РАСХЛАДНЕ ТЕХНИКЕ</t>
    </r>
    <r>
      <rPr>
        <b/>
        <sz val="10"/>
        <rFont val="Times New Roman"/>
        <family val="1"/>
      </rPr>
      <t>, АЛАТНИЧАР, ОПЕРАТЕР САВРЕМЕНИМ ТЕХНОЛОГИЈАМА, ОПЕРАТЕР ЗА ОБРАДУ БРИЗГАЊЕМ</t>
    </r>
  </si>
  <si>
    <t>Техничка физика и електротехника</t>
  </si>
  <si>
    <t>Конструкција алата и прибора</t>
  </si>
  <si>
    <t>Аутоматизација и роботика</t>
  </si>
  <si>
    <t>Техничко цртање са нацртном геометријом</t>
  </si>
  <si>
    <t xml:space="preserve">Техничка механика </t>
  </si>
  <si>
    <t>Мехатроника</t>
  </si>
  <si>
    <t>Дијагностика и одржавање мехатроничких уређаја и система</t>
  </si>
  <si>
    <t>Eлектромоторни погони и електричне инсталације</t>
  </si>
  <si>
    <t xml:space="preserve">Пнеуматско и релејско управљање </t>
  </si>
  <si>
    <t>Програмабилни логички контролери**</t>
  </si>
  <si>
    <t>Мехатронички системи**</t>
  </si>
  <si>
    <t>Системи аутоматског управљања</t>
  </si>
  <si>
    <t xml:space="preserve"> Хидраулика и пнеуматика</t>
  </si>
  <si>
    <t xml:space="preserve"> Енергетика</t>
  </si>
  <si>
    <t xml:space="preserve">Гријање, климатизација и техника хлађења </t>
  </si>
  <si>
    <t>Мотори и моторна возила**</t>
  </si>
  <si>
    <t>Пројектна настава****</t>
  </si>
  <si>
    <t xml:space="preserve">Технички материјали 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</si>
  <si>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</si>
  <si>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</si>
  <si>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** Ознака предмета који се изучава као изборни у IV разреду у складу са Законом</t>
  </si>
  <si>
    <t>*** До два часа седмично у складу са зЗаконом</t>
  </si>
  <si>
    <t>Занимање: ТЕХНИЧАР CNC ТЕХНОЛОГИЈА</t>
  </si>
  <si>
    <t>**** Планиранa Годишњим програмом рада школе у складу са Законом.</t>
  </si>
  <si>
    <t>**** Планиранa Годишњим програмом рада школе у складу са Законом</t>
  </si>
  <si>
    <t>Основи електротехнике и електронике</t>
  </si>
  <si>
    <t>Основи енергетике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</si>
</sst>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" fontId="3" fillId="0" borderId="35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" fontId="3" fillId="0" borderId="20" xfId="0" applyNumberFormat="1" applyFont="1" applyFill="1" applyBorder="1" applyAlignment="1" applyProtection="1">
      <alignment horizontal="center" vertical="center"/>
      <protection locked="0"/>
    </xf>
    <xf numFmtId="1" fontId="3" fillId="0" borderId="2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 applyProtection="1">
      <alignment horizontal="center" vertical="center"/>
      <protection locked="0"/>
    </xf>
    <xf numFmtId="1" fontId="3" fillId="0" borderId="39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 applyProtection="1">
      <alignment horizontal="center" vertical="center"/>
      <protection locked="0"/>
    </xf>
    <xf numFmtId="1" fontId="3" fillId="0" borderId="17" xfId="0" applyNumberFormat="1" applyFont="1" applyFill="1" applyBorder="1" applyAlignment="1" applyProtection="1">
      <alignment horizontal="center" vertical="center"/>
      <protection locked="0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 applyProtection="1">
      <alignment horizontal="center" vertical="center"/>
      <protection locked="0"/>
    </xf>
    <xf numFmtId="1" fontId="3" fillId="0" borderId="22" xfId="0" applyNumberFormat="1" applyFont="1" applyFill="1" applyBorder="1" applyAlignment="1">
      <alignment horizontal="center" vertical="center"/>
    </xf>
    <xf numFmtId="1" fontId="3" fillId="0" borderId="34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1" fontId="3" fillId="0" borderId="36" xfId="0" applyNumberFormat="1" applyFont="1" applyFill="1" applyBorder="1" applyAlignment="1" applyProtection="1">
      <alignment horizontal="center" vertical="center"/>
      <protection locked="0"/>
    </xf>
    <xf numFmtId="1" fontId="3" fillId="0" borderId="27" xfId="0" applyNumberFormat="1" applyFont="1" applyFill="1" applyBorder="1" applyAlignment="1" applyProtection="1">
      <alignment horizontal="center" vertical="center"/>
      <protection locked="0"/>
    </xf>
    <xf numFmtId="1" fontId="3" fillId="0" borderId="36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1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1" fontId="3" fillId="2" borderId="27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0" borderId="34" xfId="0" applyFont="1" applyBorder="1"/>
    <xf numFmtId="0" fontId="3" fillId="0" borderId="46" xfId="0" applyFont="1" applyBorder="1"/>
    <xf numFmtId="1" fontId="3" fillId="2" borderId="9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1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2" xfId="0" applyFont="1" applyFill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25" xfId="0" applyFont="1" applyFill="1" applyBorder="1" applyAlignment="1" applyProtection="1">
      <alignment horizontal="center"/>
      <protection locked="0"/>
    </xf>
    <xf numFmtId="1" fontId="3" fillId="0" borderId="28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1" fontId="3" fillId="0" borderId="3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/>
    <xf numFmtId="0" fontId="2" fillId="0" borderId="3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" fontId="3" fillId="0" borderId="38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1" fontId="3" fillId="2" borderId="0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33" xfId="0" applyNumberFormat="1" applyFont="1" applyBorder="1" applyAlignment="1" applyProtection="1">
      <alignment horizontal="center" vertical="center"/>
      <protection locked="0"/>
    </xf>
    <xf numFmtId="1" fontId="3" fillId="0" borderId="33" xfId="0" applyNumberFormat="1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 applyProtection="1">
      <alignment horizontal="left" vertical="center" wrapText="1"/>
      <protection locked="0"/>
    </xf>
    <xf numFmtId="0" fontId="3" fillId="0" borderId="55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wrapText="1"/>
      <protection locked="0"/>
    </xf>
    <xf numFmtId="0" fontId="3" fillId="2" borderId="55" xfId="0" applyFont="1" applyFill="1" applyBorder="1"/>
    <xf numFmtId="0" fontId="3" fillId="0" borderId="89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2" fillId="0" borderId="91" xfId="0" applyFont="1" applyBorder="1" applyAlignment="1">
      <alignment horizontal="center" vertical="center" wrapText="1"/>
    </xf>
    <xf numFmtId="1" fontId="3" fillId="0" borderId="26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0" borderId="33" xfId="0" applyFont="1" applyBorder="1"/>
    <xf numFmtId="1" fontId="3" fillId="2" borderId="6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26" xfId="0" applyNumberFormat="1" applyFont="1" applyFill="1" applyBorder="1" applyAlignment="1">
      <alignment horizontal="center" vertical="center"/>
    </xf>
    <xf numFmtId="1" fontId="3" fillId="2" borderId="2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3" xfId="0" applyFont="1" applyFill="1" applyBorder="1" applyAlignment="1" applyProtection="1">
      <alignment horizontal="center" vertical="center"/>
      <protection locked="0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1" fontId="3" fillId="0" borderId="97" xfId="0" applyNumberFormat="1" applyFont="1" applyBorder="1" applyAlignment="1" applyProtection="1">
      <alignment horizontal="center" vertical="center"/>
      <protection locked="0"/>
    </xf>
    <xf numFmtId="1" fontId="3" fillId="0" borderId="47" xfId="0" applyNumberFormat="1" applyFont="1" applyBorder="1" applyAlignment="1">
      <alignment horizontal="center" vertical="center"/>
    </xf>
    <xf numFmtId="1" fontId="3" fillId="0" borderId="97" xfId="0" applyNumberFormat="1" applyFont="1" applyBorder="1" applyAlignment="1">
      <alignment horizontal="center" vertical="center"/>
    </xf>
    <xf numFmtId="1" fontId="3" fillId="0" borderId="98" xfId="0" applyNumberFormat="1" applyFont="1" applyBorder="1" applyAlignment="1">
      <alignment horizontal="center" vertical="center"/>
    </xf>
    <xf numFmtId="1" fontId="3" fillId="0" borderId="103" xfId="0" applyNumberFormat="1" applyFont="1" applyBorder="1" applyAlignment="1" applyProtection="1">
      <alignment horizontal="center" vertical="center"/>
      <protection locked="0"/>
    </xf>
    <xf numFmtId="1" fontId="3" fillId="0" borderId="103" xfId="0" applyNumberFormat="1" applyFont="1" applyBorder="1" applyAlignment="1">
      <alignment horizontal="center" vertical="center"/>
    </xf>
    <xf numFmtId="1" fontId="3" fillId="0" borderId="104" xfId="0" applyNumberFormat="1" applyFont="1" applyBorder="1" applyAlignment="1">
      <alignment horizontal="center" vertical="center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0" fontId="2" fillId="0" borderId="10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97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1" fontId="3" fillId="0" borderId="47" xfId="0" applyNumberFormat="1" applyFont="1" applyFill="1" applyBorder="1" applyAlignment="1">
      <alignment horizontal="center" vertical="center"/>
    </xf>
    <xf numFmtId="1" fontId="3" fillId="0" borderId="97" xfId="0" applyNumberFormat="1" applyFont="1" applyFill="1" applyBorder="1" applyAlignment="1">
      <alignment horizontal="center" vertical="center"/>
    </xf>
    <xf numFmtId="1" fontId="3" fillId="0" borderId="98" xfId="0" applyNumberFormat="1" applyFont="1" applyFill="1" applyBorder="1" applyAlignment="1">
      <alignment horizontal="center" vertical="center"/>
    </xf>
    <xf numFmtId="0" fontId="3" fillId="0" borderId="103" xfId="0" applyFont="1" applyFill="1" applyBorder="1" applyAlignment="1" applyProtection="1">
      <alignment horizontal="center"/>
      <protection locked="0"/>
    </xf>
    <xf numFmtId="1" fontId="3" fillId="0" borderId="103" xfId="0" applyNumberFormat="1" applyFont="1" applyFill="1" applyBorder="1" applyAlignment="1">
      <alignment horizontal="center" vertical="center"/>
    </xf>
    <xf numFmtId="1" fontId="3" fillId="0" borderId="104" xfId="0" applyNumberFormat="1" applyFont="1" applyFill="1" applyBorder="1" applyAlignment="1">
      <alignment horizontal="center" vertical="center"/>
    </xf>
    <xf numFmtId="1" fontId="3" fillId="0" borderId="110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3" fillId="0" borderId="110" xfId="0" applyNumberFormat="1" applyFont="1" applyBorder="1" applyAlignment="1">
      <alignment horizontal="center"/>
    </xf>
    <xf numFmtId="1" fontId="3" fillId="0" borderId="105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1" fontId="3" fillId="0" borderId="107" xfId="0" applyNumberFormat="1" applyFont="1" applyBorder="1" applyAlignment="1">
      <alignment horizontal="center" vertical="center" wrapText="1"/>
    </xf>
    <xf numFmtId="1" fontId="3" fillId="0" borderId="109" xfId="0" applyNumberFormat="1" applyFont="1" applyBorder="1" applyAlignment="1">
      <alignment horizontal="center" vertical="center" wrapText="1"/>
    </xf>
    <xf numFmtId="1" fontId="3" fillId="0" borderId="106" xfId="0" applyNumberFormat="1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2" fillId="0" borderId="4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/>
    <xf numFmtId="1" fontId="2" fillId="0" borderId="0" xfId="0" applyNumberFormat="1" applyFont="1" applyFill="1"/>
    <xf numFmtId="0" fontId="5" fillId="0" borderId="103" xfId="0" applyFont="1" applyFill="1" applyBorder="1" applyAlignment="1" applyProtection="1">
      <alignment horizontal="center"/>
      <protection locked="0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2" xfId="0" applyNumberFormat="1" applyFont="1" applyFill="1" applyBorder="1" applyAlignment="1">
      <alignment horizontal="center" vertical="center"/>
    </xf>
    <xf numFmtId="1" fontId="5" fillId="0" borderId="103" xfId="0" applyNumberFormat="1" applyFont="1" applyFill="1" applyBorder="1" applyAlignment="1">
      <alignment horizontal="center" vertical="center"/>
    </xf>
    <xf numFmtId="1" fontId="5" fillId="0" borderId="104" xfId="0" applyNumberFormat="1" applyFont="1" applyFill="1" applyBorder="1" applyAlignment="1">
      <alignment horizontal="center" vertical="center"/>
    </xf>
    <xf numFmtId="0" fontId="5" fillId="0" borderId="108" xfId="0" applyFont="1" applyFill="1" applyBorder="1" applyAlignment="1" applyProtection="1">
      <alignment horizontal="center"/>
      <protection locked="0"/>
    </xf>
    <xf numFmtId="0" fontId="5" fillId="0" borderId="34" xfId="0" applyFont="1" applyFill="1" applyBorder="1" applyAlignment="1" applyProtection="1">
      <alignment horizontal="center"/>
      <protection locked="0"/>
    </xf>
    <xf numFmtId="1" fontId="5" fillId="0" borderId="34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center" vertical="center"/>
    </xf>
    <xf numFmtId="1" fontId="5" fillId="0" borderId="108" xfId="0" applyNumberFormat="1" applyFont="1" applyFill="1" applyBorder="1" applyAlignment="1">
      <alignment horizontal="center" vertical="center"/>
    </xf>
    <xf numFmtId="1" fontId="5" fillId="0" borderId="109" xfId="0" applyNumberFormat="1" applyFont="1" applyFill="1" applyBorder="1" applyAlignment="1">
      <alignment horizontal="center" vertical="center"/>
    </xf>
    <xf numFmtId="0" fontId="3" fillId="0" borderId="110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103" xfId="0" applyFont="1" applyFill="1" applyBorder="1" applyAlignment="1" applyProtection="1">
      <alignment horizontal="center" vertical="center"/>
      <protection locked="0"/>
    </xf>
    <xf numFmtId="1" fontId="3" fillId="0" borderId="111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/>
    </xf>
    <xf numFmtId="1" fontId="3" fillId="0" borderId="108" xfId="0" applyNumberFormat="1" applyFont="1" applyBorder="1" applyAlignment="1" applyProtection="1">
      <alignment horizontal="center" vertical="center"/>
      <protection locked="0"/>
    </xf>
    <xf numFmtId="1" fontId="3" fillId="0" borderId="109" xfId="0" applyNumberFormat="1" applyFont="1" applyBorder="1" applyAlignment="1">
      <alignment horizontal="center" vertical="center"/>
    </xf>
    <xf numFmtId="1" fontId="3" fillId="0" borderId="110" xfId="0" applyNumberFormat="1" applyFont="1" applyBorder="1" applyAlignment="1">
      <alignment horizontal="center" vertical="center"/>
    </xf>
    <xf numFmtId="1" fontId="3" fillId="0" borderId="111" xfId="0" applyNumberFormat="1" applyFont="1" applyBorder="1" applyAlignment="1">
      <alignment horizontal="center" vertical="center"/>
    </xf>
    <xf numFmtId="1" fontId="3" fillId="0" borderId="102" xfId="0" applyNumberFormat="1" applyFont="1" applyBorder="1" applyAlignment="1">
      <alignment horizontal="center" vertical="center"/>
    </xf>
    <xf numFmtId="1" fontId="3" fillId="0" borderId="108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99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/>
      <protection locked="0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3" fillId="0" borderId="10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01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0" borderId="89" xfId="0" applyFont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 applyProtection="1">
      <alignment horizontal="left" vertical="center" wrapText="1"/>
      <protection locked="0"/>
    </xf>
    <xf numFmtId="0" fontId="3" fillId="2" borderId="85" xfId="0" applyFont="1" applyFill="1" applyBorder="1" applyAlignment="1" applyProtection="1">
      <alignment horizontal="left" vertical="center" wrapText="1"/>
      <protection locked="0"/>
    </xf>
    <xf numFmtId="0" fontId="3" fillId="0" borderId="85" xfId="0" applyFont="1" applyFill="1" applyBorder="1" applyAlignment="1" applyProtection="1">
      <alignment horizontal="left" vertical="center" wrapText="1"/>
      <protection locked="0"/>
    </xf>
    <xf numFmtId="0" fontId="3" fillId="0" borderId="83" xfId="0" applyFont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 applyProtection="1">
      <alignment horizontal="left" vertical="center" wrapText="1"/>
      <protection locked="0"/>
    </xf>
    <xf numFmtId="0" fontId="3" fillId="0" borderId="119" xfId="0" applyFont="1" applyFill="1" applyBorder="1" applyAlignment="1" applyProtection="1">
      <alignment horizontal="left" vertical="center" wrapText="1"/>
      <protection locked="0"/>
    </xf>
    <xf numFmtId="0" fontId="3" fillId="0" borderId="83" xfId="0" applyFont="1" applyFill="1" applyBorder="1" applyAlignment="1" applyProtection="1">
      <alignment horizontal="left" vertical="center" wrapText="1"/>
      <protection locked="0"/>
    </xf>
    <xf numFmtId="0" fontId="3" fillId="2" borderId="87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0" borderId="82" xfId="0" applyFont="1" applyBorder="1" applyAlignment="1" applyProtection="1">
      <alignment horizontal="left" vertical="center" wrapText="1"/>
      <protection locked="0"/>
    </xf>
    <xf numFmtId="0" fontId="3" fillId="0" borderId="85" xfId="0" applyFont="1" applyBorder="1" applyAlignment="1" applyProtection="1">
      <alignment horizontal="left" vertical="center" wrapText="1"/>
      <protection locked="0"/>
    </xf>
    <xf numFmtId="0" fontId="3" fillId="0" borderId="85" xfId="0" applyFont="1" applyBorder="1" applyAlignment="1" applyProtection="1">
      <alignment horizontal="left" wrapText="1"/>
      <protection locked="0"/>
    </xf>
    <xf numFmtId="0" fontId="3" fillId="0" borderId="85" xfId="0" applyFont="1" applyBorder="1" applyAlignment="1" applyProtection="1">
      <alignment horizontal="left" vertical="center" wrapText="1"/>
    </xf>
    <xf numFmtId="0" fontId="3" fillId="0" borderId="83" xfId="0" applyFont="1" applyBorder="1" applyAlignment="1" applyProtection="1">
      <alignment horizontal="left" vertical="center" wrapText="1"/>
      <protection locked="0"/>
    </xf>
    <xf numFmtId="0" fontId="3" fillId="0" borderId="55" xfId="0" applyFont="1" applyBorder="1" applyAlignment="1">
      <alignment horizontal="center" vertical="center" wrapText="1"/>
    </xf>
    <xf numFmtId="0" fontId="3" fillId="0" borderId="119" xfId="0" applyFont="1" applyBorder="1" applyAlignment="1" applyProtection="1">
      <alignment horizontal="left" vertical="center" wrapText="1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36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37" xfId="0" applyFont="1" applyFill="1" applyBorder="1" applyAlignment="1" applyProtection="1">
      <alignment horizontal="center"/>
      <protection locked="0"/>
    </xf>
    <xf numFmtId="0" fontId="3" fillId="0" borderId="122" xfId="0" applyFont="1" applyFill="1" applyBorder="1" applyAlignment="1" applyProtection="1">
      <alignment horizontal="left" vertical="center" wrapText="1"/>
      <protection locked="0"/>
    </xf>
    <xf numFmtId="0" fontId="3" fillId="0" borderId="119" xfId="0" applyFont="1" applyBorder="1" applyAlignment="1" applyProtection="1">
      <alignment horizontal="left" vertical="center" wrapText="1"/>
    </xf>
    <xf numFmtId="0" fontId="4" fillId="0" borderId="85" xfId="0" applyFont="1" applyBorder="1" applyAlignment="1" applyProtection="1">
      <alignment horizontal="left" vertical="center" wrapText="1"/>
      <protection locked="0"/>
    </xf>
    <xf numFmtId="0" fontId="3" fillId="0" borderId="85" xfId="0" applyFont="1" applyFill="1" applyBorder="1"/>
    <xf numFmtId="0" fontId="3" fillId="2" borderId="85" xfId="0" applyFont="1" applyFill="1" applyBorder="1" applyAlignment="1" applyProtection="1">
      <alignment horizontal="left" wrapText="1"/>
      <protection locked="0"/>
    </xf>
    <xf numFmtId="0" fontId="3" fillId="2" borderId="85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72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0" fontId="2" fillId="0" borderId="119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" fontId="3" fillId="2" borderId="92" xfId="0" applyNumberFormat="1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" fontId="3" fillId="2" borderId="79" xfId="0" applyNumberFormat="1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1" fontId="3" fillId="0" borderId="92" xfId="0" applyNumberFormat="1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2" borderId="84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1" fillId="2" borderId="93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left" vertical="center" wrapText="1"/>
    </xf>
    <xf numFmtId="0" fontId="3" fillId="2" borderId="121" xfId="0" applyFont="1" applyFill="1" applyBorder="1" applyAlignment="1">
      <alignment horizontal="left" vertical="center" wrapText="1"/>
    </xf>
    <xf numFmtId="0" fontId="3" fillId="2" borderId="8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1" fontId="3" fillId="2" borderId="78" xfId="0" applyNumberFormat="1" applyFont="1" applyFill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1" fontId="3" fillId="0" borderId="1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116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2" fillId="0" borderId="7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2" fillId="0" borderId="9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1" fontId="3" fillId="0" borderId="78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zoomScaleNormal="100" workbookViewId="0">
      <selection activeCell="A2" sqref="A2:V2"/>
    </sheetView>
  </sheetViews>
  <sheetFormatPr defaultColWidth="9.140625" defaultRowHeight="12.75" x14ac:dyDescent="0.2"/>
  <cols>
    <col min="1" max="1" width="4" style="1" customWidth="1"/>
    <col min="2" max="2" width="41" style="1" customWidth="1"/>
    <col min="3" max="19" width="4.7109375" style="1" customWidth="1"/>
    <col min="20" max="20" width="4.7109375" style="2" customWidth="1"/>
    <col min="21" max="21" width="4.7109375" style="1" customWidth="1"/>
    <col min="22" max="22" width="4.7109375" style="2" customWidth="1"/>
    <col min="23" max="16384" width="9.140625" style="1"/>
  </cols>
  <sheetData>
    <row r="1" spans="1:22" ht="14.25" customHeight="1" thickBot="1" x14ac:dyDescent="0.25">
      <c r="A1" s="363" t="s">
        <v>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5"/>
    </row>
    <row r="2" spans="1:22" ht="15.6" customHeight="1" thickBot="1" x14ac:dyDescent="0.25">
      <c r="A2" s="363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5"/>
    </row>
    <row r="3" spans="1:22" ht="12.2" customHeight="1" x14ac:dyDescent="0.2">
      <c r="A3" s="366" t="s">
        <v>0</v>
      </c>
      <c r="B3" s="367"/>
      <c r="C3" s="370" t="s">
        <v>1</v>
      </c>
      <c r="D3" s="371"/>
      <c r="E3" s="371"/>
      <c r="F3" s="372"/>
      <c r="G3" s="373" t="s">
        <v>2</v>
      </c>
      <c r="H3" s="374"/>
      <c r="I3" s="374"/>
      <c r="J3" s="375"/>
      <c r="K3" s="376" t="s">
        <v>3</v>
      </c>
      <c r="L3" s="374"/>
      <c r="M3" s="374"/>
      <c r="N3" s="377"/>
      <c r="O3" s="376" t="s">
        <v>4</v>
      </c>
      <c r="P3" s="374"/>
      <c r="Q3" s="374"/>
      <c r="R3" s="377"/>
      <c r="S3" s="376" t="s">
        <v>5</v>
      </c>
      <c r="T3" s="374"/>
      <c r="U3" s="374"/>
      <c r="V3" s="377"/>
    </row>
    <row r="4" spans="1:22" ht="12.2" customHeight="1" thickBot="1" x14ac:dyDescent="0.25">
      <c r="A4" s="368"/>
      <c r="B4" s="369"/>
      <c r="C4" s="378" t="s">
        <v>6</v>
      </c>
      <c r="D4" s="379"/>
      <c r="E4" s="380" t="s">
        <v>7</v>
      </c>
      <c r="F4" s="381"/>
      <c r="G4" s="382" t="s">
        <v>6</v>
      </c>
      <c r="H4" s="387"/>
      <c r="I4" s="382" t="s">
        <v>7</v>
      </c>
      <c r="J4" s="383"/>
      <c r="K4" s="386" t="s">
        <v>6</v>
      </c>
      <c r="L4" s="387"/>
      <c r="M4" s="382" t="s">
        <v>7</v>
      </c>
      <c r="N4" s="388"/>
      <c r="O4" s="386" t="s">
        <v>6</v>
      </c>
      <c r="P4" s="387"/>
      <c r="Q4" s="382" t="s">
        <v>7</v>
      </c>
      <c r="R4" s="388"/>
      <c r="S4" s="386" t="s">
        <v>6</v>
      </c>
      <c r="T4" s="387"/>
      <c r="U4" s="382" t="s">
        <v>7</v>
      </c>
      <c r="V4" s="388"/>
    </row>
    <row r="5" spans="1:22" ht="15" customHeight="1" thickBot="1" x14ac:dyDescent="0.25">
      <c r="A5" s="395" t="s">
        <v>8</v>
      </c>
      <c r="B5" s="396"/>
      <c r="C5" s="262" t="s">
        <v>9</v>
      </c>
      <c r="D5" s="260" t="s">
        <v>10</v>
      </c>
      <c r="E5" s="261" t="s">
        <v>9</v>
      </c>
      <c r="F5" s="174" t="s">
        <v>10</v>
      </c>
      <c r="G5" s="13" t="s">
        <v>9</v>
      </c>
      <c r="H5" s="13" t="s">
        <v>10</v>
      </c>
      <c r="I5" s="11" t="s">
        <v>9</v>
      </c>
      <c r="J5" s="75" t="s">
        <v>10</v>
      </c>
      <c r="K5" s="10" t="s">
        <v>9</v>
      </c>
      <c r="L5" s="13" t="s">
        <v>10</v>
      </c>
      <c r="M5" s="11" t="s">
        <v>9</v>
      </c>
      <c r="N5" s="156" t="s">
        <v>10</v>
      </c>
      <c r="O5" s="10" t="s">
        <v>9</v>
      </c>
      <c r="P5" s="13" t="s">
        <v>10</v>
      </c>
      <c r="Q5" s="11" t="s">
        <v>9</v>
      </c>
      <c r="R5" s="156" t="s">
        <v>10</v>
      </c>
      <c r="S5" s="10" t="s">
        <v>9</v>
      </c>
      <c r="T5" s="13" t="s">
        <v>10</v>
      </c>
      <c r="U5" s="11" t="s">
        <v>9</v>
      </c>
      <c r="V5" s="156" t="s">
        <v>10</v>
      </c>
    </row>
    <row r="6" spans="1:22" x14ac:dyDescent="0.2">
      <c r="A6" s="164">
        <v>1</v>
      </c>
      <c r="B6" s="167" t="s">
        <v>11</v>
      </c>
      <c r="C6" s="175">
        <v>3</v>
      </c>
      <c r="D6" s="77"/>
      <c r="E6" s="58">
        <f t="shared" ref="E6:F12" si="0">IF(C6&gt;0,C6*34, " ")</f>
        <v>102</v>
      </c>
      <c r="F6" s="59" t="str">
        <f>IF(D6&gt;0,D6*34, " ")</f>
        <v xml:space="preserve"> </v>
      </c>
      <c r="G6" s="76">
        <v>3</v>
      </c>
      <c r="H6" s="77"/>
      <c r="I6" s="58">
        <f>IF(G6&gt;0,G6*34, " ")</f>
        <v>102</v>
      </c>
      <c r="J6" s="187" t="str">
        <f>IF(H6&gt;0,H6*34, " ")</f>
        <v xml:space="preserve"> </v>
      </c>
      <c r="K6" s="175">
        <v>3</v>
      </c>
      <c r="L6" s="77"/>
      <c r="M6" s="58">
        <f>IF(K6&gt;0,K6*34, " ")</f>
        <v>102</v>
      </c>
      <c r="N6" s="59" t="str">
        <f>IF(L6&gt;0,L6*34, " ")</f>
        <v xml:space="preserve"> </v>
      </c>
      <c r="O6" s="175">
        <v>3</v>
      </c>
      <c r="P6" s="77"/>
      <c r="Q6" s="58">
        <f>IF(O6&gt;0, O6*32, " ")</f>
        <v>96</v>
      </c>
      <c r="R6" s="59" t="str">
        <f>IF(P6&gt;0,P6*32, " ")</f>
        <v xml:space="preserve"> </v>
      </c>
      <c r="S6" s="196">
        <f>SUM(O6,K6,G6,C6)</f>
        <v>12</v>
      </c>
      <c r="T6" s="58" t="str">
        <f>IF(D6+H6+L6+P6&gt;0, D6+H6+L6+P6, " ")</f>
        <v xml:space="preserve"> </v>
      </c>
      <c r="U6" s="58">
        <f>SUM(Q6,M6,I6,E6)</f>
        <v>402</v>
      </c>
      <c r="V6" s="59" t="str">
        <f>IF(T6&lt;&gt;" ", (IF(F6&lt;&gt;" ", F6, 0)+IF(J6&lt;&gt;" ", J6, 0)+IF(N6&lt;&gt;" ", N6, 0)+IF(R6&lt;&gt;" ", R6, 0)), " ")</f>
        <v xml:space="preserve"> </v>
      </c>
    </row>
    <row r="7" spans="1:22" x14ac:dyDescent="0.2">
      <c r="A7" s="165">
        <v>2</v>
      </c>
      <c r="B7" s="168" t="s">
        <v>12</v>
      </c>
      <c r="C7" s="60">
        <v>2</v>
      </c>
      <c r="D7" s="61"/>
      <c r="E7" s="58">
        <f t="shared" si="0"/>
        <v>68</v>
      </c>
      <c r="F7" s="59" t="str">
        <f t="shared" si="0"/>
        <v xml:space="preserve"> </v>
      </c>
      <c r="G7" s="64">
        <v>2</v>
      </c>
      <c r="H7" s="61"/>
      <c r="I7" s="58">
        <f t="shared" ref="I7:J12" si="1">IF(G7&gt;0,G7*34, " ")</f>
        <v>68</v>
      </c>
      <c r="J7" s="187" t="str">
        <f t="shared" si="1"/>
        <v xml:space="preserve"> </v>
      </c>
      <c r="K7" s="60">
        <v>2</v>
      </c>
      <c r="L7" s="61"/>
      <c r="M7" s="58">
        <f t="shared" ref="M7:N12" si="2">IF(K7&gt;0,K7*34, " ")</f>
        <v>68</v>
      </c>
      <c r="N7" s="59" t="str">
        <f t="shared" si="2"/>
        <v xml:space="preserve"> </v>
      </c>
      <c r="O7" s="60">
        <v>2</v>
      </c>
      <c r="P7" s="61"/>
      <c r="Q7" s="58">
        <f t="shared" ref="Q7:Q12" si="3">IF(O7&gt;0, O7*32, " ")</f>
        <v>64</v>
      </c>
      <c r="R7" s="59" t="str">
        <f t="shared" ref="R7:R12" si="4">IF(P7&gt;0,P7*32, " ")</f>
        <v xml:space="preserve"> </v>
      </c>
      <c r="S7" s="196">
        <f t="shared" ref="S7:S11" si="5">SUM(O7,K7,G7,C7)</f>
        <v>8</v>
      </c>
      <c r="T7" s="58" t="str">
        <f t="shared" ref="T7:T12" si="6">IF(D7+H7+L7+P7&gt;0, D7+H7+L7+P7, " ")</f>
        <v xml:space="preserve"> </v>
      </c>
      <c r="U7" s="58">
        <f t="shared" ref="U7:U12" si="7">SUM(Q7,M7,I7,E7)</f>
        <v>268</v>
      </c>
      <c r="V7" s="59" t="str">
        <f t="shared" ref="V7:V12" si="8">IF(T7&lt;&gt;" ", (IF(F7&lt;&gt;" ", F7, 0)+IF(J7&lt;&gt;" ", J7, 0)+IF(N7&lt;&gt;" ", N7, 0)+IF(R7&lt;&gt;" ", R7, 0)), " ")</f>
        <v xml:space="preserve"> </v>
      </c>
    </row>
    <row r="8" spans="1:22" x14ac:dyDescent="0.2">
      <c r="A8" s="166">
        <v>3</v>
      </c>
      <c r="B8" s="169" t="s">
        <v>14</v>
      </c>
      <c r="C8" s="60">
        <v>2</v>
      </c>
      <c r="D8" s="79"/>
      <c r="E8" s="58">
        <f t="shared" si="0"/>
        <v>68</v>
      </c>
      <c r="F8" s="59" t="str">
        <f t="shared" si="0"/>
        <v xml:space="preserve"> </v>
      </c>
      <c r="G8" s="80">
        <v>2</v>
      </c>
      <c r="H8" s="79"/>
      <c r="I8" s="58">
        <f t="shared" si="1"/>
        <v>68</v>
      </c>
      <c r="J8" s="187" t="str">
        <f t="shared" si="1"/>
        <v xml:space="preserve"> </v>
      </c>
      <c r="K8" s="193">
        <v>2</v>
      </c>
      <c r="L8" s="79"/>
      <c r="M8" s="58">
        <f t="shared" si="2"/>
        <v>68</v>
      </c>
      <c r="N8" s="59" t="str">
        <f t="shared" si="2"/>
        <v xml:space="preserve"> </v>
      </c>
      <c r="O8" s="193">
        <v>2</v>
      </c>
      <c r="P8" s="79"/>
      <c r="Q8" s="58">
        <f t="shared" si="3"/>
        <v>64</v>
      </c>
      <c r="R8" s="59" t="str">
        <f t="shared" si="4"/>
        <v xml:space="preserve"> </v>
      </c>
      <c r="S8" s="196">
        <f t="shared" si="5"/>
        <v>8</v>
      </c>
      <c r="T8" s="58" t="str">
        <f t="shared" si="6"/>
        <v xml:space="preserve"> </v>
      </c>
      <c r="U8" s="58">
        <f t="shared" si="7"/>
        <v>268</v>
      </c>
      <c r="V8" s="59" t="str">
        <f t="shared" si="8"/>
        <v xml:space="preserve"> </v>
      </c>
    </row>
    <row r="9" spans="1:22" s="106" customFormat="1" x14ac:dyDescent="0.2">
      <c r="A9" s="165">
        <v>4</v>
      </c>
      <c r="B9" s="170" t="s">
        <v>35</v>
      </c>
      <c r="C9" s="60">
        <v>4</v>
      </c>
      <c r="D9" s="79"/>
      <c r="E9" s="58">
        <f t="shared" si="0"/>
        <v>136</v>
      </c>
      <c r="F9" s="59" t="str">
        <f t="shared" si="0"/>
        <v xml:space="preserve"> </v>
      </c>
      <c r="G9" s="80">
        <v>4</v>
      </c>
      <c r="H9" s="79"/>
      <c r="I9" s="58">
        <f t="shared" si="1"/>
        <v>136</v>
      </c>
      <c r="J9" s="187" t="str">
        <f t="shared" si="1"/>
        <v xml:space="preserve"> </v>
      </c>
      <c r="K9" s="193">
        <v>3</v>
      </c>
      <c r="L9" s="79"/>
      <c r="M9" s="58">
        <f t="shared" si="2"/>
        <v>102</v>
      </c>
      <c r="N9" s="59" t="str">
        <f t="shared" si="2"/>
        <v xml:space="preserve"> </v>
      </c>
      <c r="O9" s="193">
        <v>3</v>
      </c>
      <c r="P9" s="79"/>
      <c r="Q9" s="58">
        <f t="shared" si="3"/>
        <v>96</v>
      </c>
      <c r="R9" s="59" t="str">
        <f t="shared" si="4"/>
        <v xml:space="preserve"> </v>
      </c>
      <c r="S9" s="196">
        <f t="shared" si="5"/>
        <v>14</v>
      </c>
      <c r="T9" s="58" t="str">
        <f t="shared" si="6"/>
        <v xml:space="preserve"> </v>
      </c>
      <c r="U9" s="58">
        <f t="shared" si="7"/>
        <v>470</v>
      </c>
      <c r="V9" s="59" t="str">
        <f t="shared" si="8"/>
        <v xml:space="preserve"> </v>
      </c>
    </row>
    <row r="10" spans="1:22" x14ac:dyDescent="0.2">
      <c r="A10" s="166">
        <v>5</v>
      </c>
      <c r="B10" s="171" t="s">
        <v>39</v>
      </c>
      <c r="C10" s="60"/>
      <c r="D10" s="81">
        <v>2</v>
      </c>
      <c r="E10" s="58" t="str">
        <f t="shared" si="0"/>
        <v xml:space="preserve"> </v>
      </c>
      <c r="F10" s="59">
        <f t="shared" si="0"/>
        <v>68</v>
      </c>
      <c r="G10" s="82"/>
      <c r="H10" s="81"/>
      <c r="I10" s="58" t="str">
        <f t="shared" si="1"/>
        <v xml:space="preserve"> </v>
      </c>
      <c r="J10" s="187" t="str">
        <f t="shared" si="1"/>
        <v xml:space="preserve"> </v>
      </c>
      <c r="K10" s="194"/>
      <c r="L10" s="81"/>
      <c r="M10" s="58" t="str">
        <f t="shared" si="2"/>
        <v xml:space="preserve"> </v>
      </c>
      <c r="N10" s="59" t="str">
        <f t="shared" si="2"/>
        <v xml:space="preserve"> </v>
      </c>
      <c r="O10" s="194"/>
      <c r="P10" s="81"/>
      <c r="Q10" s="58" t="str">
        <f t="shared" si="3"/>
        <v xml:space="preserve"> </v>
      </c>
      <c r="R10" s="59" t="str">
        <f t="shared" si="4"/>
        <v xml:space="preserve"> </v>
      </c>
      <c r="S10" s="196"/>
      <c r="T10" s="58">
        <f t="shared" si="6"/>
        <v>2</v>
      </c>
      <c r="U10" s="58"/>
      <c r="V10" s="59">
        <f t="shared" si="8"/>
        <v>68</v>
      </c>
    </row>
    <row r="11" spans="1:22" x14ac:dyDescent="0.2">
      <c r="A11" s="165">
        <v>6</v>
      </c>
      <c r="B11" s="168" t="s">
        <v>13</v>
      </c>
      <c r="C11" s="60">
        <v>2</v>
      </c>
      <c r="D11" s="61"/>
      <c r="E11" s="58">
        <f t="shared" si="0"/>
        <v>68</v>
      </c>
      <c r="F11" s="59" t="str">
        <f t="shared" si="0"/>
        <v xml:space="preserve"> </v>
      </c>
      <c r="G11" s="64"/>
      <c r="H11" s="61"/>
      <c r="I11" s="58" t="str">
        <f t="shared" si="1"/>
        <v xml:space="preserve"> </v>
      </c>
      <c r="J11" s="187" t="str">
        <f t="shared" si="1"/>
        <v xml:space="preserve"> </v>
      </c>
      <c r="K11" s="60"/>
      <c r="L11" s="61"/>
      <c r="M11" s="58" t="str">
        <f t="shared" si="2"/>
        <v xml:space="preserve"> </v>
      </c>
      <c r="N11" s="59" t="str">
        <f t="shared" si="2"/>
        <v xml:space="preserve"> </v>
      </c>
      <c r="O11" s="60"/>
      <c r="P11" s="61"/>
      <c r="Q11" s="58" t="str">
        <f t="shared" si="3"/>
        <v xml:space="preserve"> </v>
      </c>
      <c r="R11" s="59" t="str">
        <f t="shared" si="4"/>
        <v xml:space="preserve"> </v>
      </c>
      <c r="S11" s="196">
        <f t="shared" si="5"/>
        <v>2</v>
      </c>
      <c r="T11" s="58" t="str">
        <f t="shared" si="6"/>
        <v xml:space="preserve"> </v>
      </c>
      <c r="U11" s="58">
        <f t="shared" si="7"/>
        <v>68</v>
      </c>
      <c r="V11" s="59" t="str">
        <f t="shared" si="8"/>
        <v xml:space="preserve"> </v>
      </c>
    </row>
    <row r="12" spans="1:22" ht="12.75" customHeight="1" x14ac:dyDescent="0.2">
      <c r="A12" s="166">
        <v>7</v>
      </c>
      <c r="B12" s="168" t="s">
        <v>66</v>
      </c>
      <c r="C12" s="60"/>
      <c r="D12" s="61"/>
      <c r="E12" s="58" t="str">
        <f t="shared" si="0"/>
        <v xml:space="preserve"> </v>
      </c>
      <c r="F12" s="59" t="str">
        <f t="shared" si="0"/>
        <v xml:space="preserve"> </v>
      </c>
      <c r="G12" s="64"/>
      <c r="H12" s="61"/>
      <c r="I12" s="58" t="str">
        <f t="shared" si="1"/>
        <v xml:space="preserve"> </v>
      </c>
      <c r="J12" s="187" t="str">
        <f t="shared" si="1"/>
        <v xml:space="preserve"> </v>
      </c>
      <c r="K12" s="60">
        <v>2</v>
      </c>
      <c r="L12" s="61"/>
      <c r="M12" s="58">
        <f t="shared" si="2"/>
        <v>68</v>
      </c>
      <c r="N12" s="59" t="str">
        <f t="shared" si="2"/>
        <v xml:space="preserve"> </v>
      </c>
      <c r="O12" s="60"/>
      <c r="P12" s="61"/>
      <c r="Q12" s="58" t="str">
        <f t="shared" si="3"/>
        <v xml:space="preserve"> </v>
      </c>
      <c r="R12" s="59" t="str">
        <f t="shared" si="4"/>
        <v xml:space="preserve"> </v>
      </c>
      <c r="S12" s="196">
        <v>2</v>
      </c>
      <c r="T12" s="58" t="str">
        <f t="shared" si="6"/>
        <v xml:space="preserve"> </v>
      </c>
      <c r="U12" s="58">
        <f t="shared" si="7"/>
        <v>68</v>
      </c>
      <c r="V12" s="59" t="str">
        <f t="shared" si="8"/>
        <v xml:space="preserve"> </v>
      </c>
    </row>
    <row r="13" spans="1:22" ht="12.75" customHeight="1" x14ac:dyDescent="0.2">
      <c r="A13" s="165">
        <v>8</v>
      </c>
      <c r="B13" s="169" t="s">
        <v>21</v>
      </c>
      <c r="C13" s="176">
        <v>2</v>
      </c>
      <c r="D13" s="83"/>
      <c r="E13" s="58">
        <f t="shared" ref="E13:E15" si="9">IF(C13&gt;0,C13*34, " ")</f>
        <v>68</v>
      </c>
      <c r="F13" s="59" t="str">
        <f t="shared" ref="F13" si="10">IF(D13&gt;0,D13*34, " ")</f>
        <v xml:space="preserve"> </v>
      </c>
      <c r="G13" s="84">
        <v>2</v>
      </c>
      <c r="H13" s="83"/>
      <c r="I13" s="58">
        <f t="shared" ref="I13:I15" si="11">IF(G13&gt;0,G13*34, " ")</f>
        <v>68</v>
      </c>
      <c r="J13" s="187" t="str">
        <f t="shared" ref="J13" si="12">IF(H13&gt;0,H13*34, " ")</f>
        <v xml:space="preserve"> </v>
      </c>
      <c r="K13" s="195"/>
      <c r="L13" s="83"/>
      <c r="M13" s="58" t="str">
        <f t="shared" ref="M13:M16" si="13">IF(K13&gt;0,K13*34, " ")</f>
        <v xml:space="preserve"> </v>
      </c>
      <c r="N13" s="59" t="str">
        <f t="shared" ref="N13" si="14">IF(L13&gt;0,L13*34, " ")</f>
        <v xml:space="preserve"> </v>
      </c>
      <c r="O13" s="195"/>
      <c r="P13" s="83"/>
      <c r="Q13" s="58" t="str">
        <f t="shared" ref="Q13" si="15">IF(O13&gt;0, O13*32, " ")</f>
        <v xml:space="preserve"> </v>
      </c>
      <c r="R13" s="59" t="str">
        <f t="shared" ref="R13" si="16">IF(P13&gt;0,P13*32, " ")</f>
        <v xml:space="preserve"> </v>
      </c>
      <c r="S13" s="196">
        <f t="shared" ref="S13" si="17">SUM(O13,K13,G13,C13)</f>
        <v>4</v>
      </c>
      <c r="T13" s="58" t="str">
        <f t="shared" ref="T13" si="18">IF(D13+H13+L13+P13&gt;0, D13+H13+L13+P13, " ")</f>
        <v xml:space="preserve"> </v>
      </c>
      <c r="U13" s="58">
        <f t="shared" ref="U13" si="19">SUM(Q13,M13,I13,E13)</f>
        <v>136</v>
      </c>
      <c r="V13" s="59" t="str">
        <f t="shared" ref="V13" si="20">IF(T13&lt;&gt;" ", (IF(F13&lt;&gt;" ", F13, 0)+IF(J13&lt;&gt;" ", J13, 0)+IF(N13&lt;&gt;" ", N13, 0)+IF(R13&lt;&gt;" ", R13, 0)), " ")</f>
        <v xml:space="preserve"> </v>
      </c>
    </row>
    <row r="14" spans="1:22" ht="12.75" customHeight="1" x14ac:dyDescent="0.2">
      <c r="A14" s="166">
        <v>9</v>
      </c>
      <c r="B14" s="172" t="s">
        <v>68</v>
      </c>
      <c r="C14" s="31">
        <v>1</v>
      </c>
      <c r="D14" s="32"/>
      <c r="E14" s="27">
        <f t="shared" si="9"/>
        <v>34</v>
      </c>
      <c r="F14" s="28"/>
      <c r="G14" s="34">
        <v>1</v>
      </c>
      <c r="H14" s="32"/>
      <c r="I14" s="27">
        <f t="shared" si="11"/>
        <v>34</v>
      </c>
      <c r="J14" s="111"/>
      <c r="K14" s="31">
        <v>1</v>
      </c>
      <c r="L14" s="32"/>
      <c r="M14" s="27">
        <f t="shared" si="13"/>
        <v>34</v>
      </c>
      <c r="N14" s="28"/>
      <c r="O14" s="31">
        <v>1</v>
      </c>
      <c r="P14" s="32"/>
      <c r="Q14" s="27">
        <f t="shared" ref="Q14:Q16" si="21">IF(O14&gt;0,O14*32, " ")</f>
        <v>32</v>
      </c>
      <c r="R14" s="28"/>
      <c r="S14" s="146">
        <f t="shared" ref="S14:S15" si="22">C14+G14+K14+O14</f>
        <v>4</v>
      </c>
      <c r="T14" s="45"/>
      <c r="U14" s="45">
        <f t="shared" ref="U14:U15" si="23">IF(S14&lt;&gt;" ", (IF(E14&lt;&gt;" ", E14, 0)+IF(I14&lt;&gt;" ", I14, 0)+IF(M14&lt;&gt;" ", M14, 0)+IF(Q14&lt;&gt;" ", Q14, 0)), " ")</f>
        <v>134</v>
      </c>
      <c r="V14" s="46"/>
    </row>
    <row r="15" spans="1:22" ht="12.75" customHeight="1" x14ac:dyDescent="0.2">
      <c r="A15" s="165">
        <v>10</v>
      </c>
      <c r="B15" s="173" t="s">
        <v>69</v>
      </c>
      <c r="C15" s="31">
        <v>1</v>
      </c>
      <c r="D15" s="32"/>
      <c r="E15" s="27">
        <f t="shared" si="9"/>
        <v>34</v>
      </c>
      <c r="F15" s="28"/>
      <c r="G15" s="34">
        <v>1</v>
      </c>
      <c r="H15" s="32"/>
      <c r="I15" s="27">
        <f t="shared" si="11"/>
        <v>34</v>
      </c>
      <c r="J15" s="111"/>
      <c r="K15" s="31"/>
      <c r="L15" s="32"/>
      <c r="M15" s="27" t="str">
        <f t="shared" si="13"/>
        <v xml:space="preserve"> </v>
      </c>
      <c r="N15" s="28"/>
      <c r="O15" s="31"/>
      <c r="P15" s="32"/>
      <c r="Q15" s="27" t="str">
        <f t="shared" si="21"/>
        <v xml:space="preserve"> </v>
      </c>
      <c r="R15" s="28"/>
      <c r="S15" s="147">
        <f t="shared" si="22"/>
        <v>2</v>
      </c>
      <c r="T15" s="142"/>
      <c r="U15" s="27">
        <f t="shared" si="23"/>
        <v>68</v>
      </c>
      <c r="V15" s="143"/>
    </row>
    <row r="16" spans="1:22" s="106" customFormat="1" ht="13.5" thickBot="1" x14ac:dyDescent="0.25">
      <c r="A16" s="166">
        <v>11</v>
      </c>
      <c r="B16" s="173" t="s">
        <v>70</v>
      </c>
      <c r="C16" s="31"/>
      <c r="D16" s="32"/>
      <c r="E16" s="27" t="str">
        <f>IF(C16&gt;0,C16*34, " ")</f>
        <v xml:space="preserve"> </v>
      </c>
      <c r="F16" s="28"/>
      <c r="G16" s="34"/>
      <c r="H16" s="32"/>
      <c r="I16" s="27"/>
      <c r="J16" s="111"/>
      <c r="K16" s="31">
        <v>1</v>
      </c>
      <c r="L16" s="32"/>
      <c r="M16" s="27">
        <f t="shared" si="13"/>
        <v>34</v>
      </c>
      <c r="N16" s="28"/>
      <c r="O16" s="31">
        <v>1</v>
      </c>
      <c r="P16" s="32"/>
      <c r="Q16" s="27">
        <f t="shared" si="21"/>
        <v>32</v>
      </c>
      <c r="R16" s="28"/>
      <c r="S16" s="155">
        <f>C16+G16+K16+O16</f>
        <v>2</v>
      </c>
      <c r="T16" s="47"/>
      <c r="U16" s="47">
        <f>IF(S16&lt;&gt;" ", (IF(E16&lt;&gt;" ", E16, 0)+IF(I16&lt;&gt;" ", I16, 0)+IF(M16&lt;&gt;" ", M16, 0)+IF(Q16&lt;&gt;" ", Q16, 0)), " ")</f>
        <v>66</v>
      </c>
      <c r="V16" s="48"/>
    </row>
    <row r="17" spans="1:22" ht="12.75" customHeight="1" thickBot="1" x14ac:dyDescent="0.25">
      <c r="A17" s="397" t="s">
        <v>16</v>
      </c>
      <c r="B17" s="398"/>
      <c r="C17" s="177" t="s">
        <v>9</v>
      </c>
      <c r="D17" s="85" t="s">
        <v>10</v>
      </c>
      <c r="E17" s="85" t="s">
        <v>9</v>
      </c>
      <c r="F17" s="157" t="s">
        <v>10</v>
      </c>
      <c r="G17" s="86" t="s">
        <v>9</v>
      </c>
      <c r="H17" s="85" t="s">
        <v>10</v>
      </c>
      <c r="I17" s="85" t="s">
        <v>9</v>
      </c>
      <c r="J17" s="188" t="s">
        <v>10</v>
      </c>
      <c r="K17" s="177" t="s">
        <v>9</v>
      </c>
      <c r="L17" s="85" t="s">
        <v>10</v>
      </c>
      <c r="M17" s="85" t="s">
        <v>9</v>
      </c>
      <c r="N17" s="157" t="s">
        <v>10</v>
      </c>
      <c r="O17" s="177" t="s">
        <v>9</v>
      </c>
      <c r="P17" s="85" t="s">
        <v>10</v>
      </c>
      <c r="Q17" s="85" t="s">
        <v>9</v>
      </c>
      <c r="R17" s="157" t="s">
        <v>10</v>
      </c>
      <c r="S17" s="177" t="s">
        <v>9</v>
      </c>
      <c r="T17" s="85" t="s">
        <v>10</v>
      </c>
      <c r="U17" s="85" t="s">
        <v>9</v>
      </c>
      <c r="V17" s="157" t="s">
        <v>10</v>
      </c>
    </row>
    <row r="18" spans="1:22" ht="12.2" customHeight="1" x14ac:dyDescent="0.2">
      <c r="A18" s="332">
        <v>1</v>
      </c>
      <c r="B18" s="333" t="s">
        <v>40</v>
      </c>
      <c r="C18" s="178"/>
      <c r="D18" s="88">
        <v>4</v>
      </c>
      <c r="E18" s="89" t="str">
        <f t="shared" ref="E18:F34" si="24">IF(C18&gt;0,C18*34, " ")</f>
        <v xml:space="preserve"> </v>
      </c>
      <c r="F18" s="158">
        <f>IF(D18&gt;0,D18*34, " ")</f>
        <v>136</v>
      </c>
      <c r="G18" s="87"/>
      <c r="H18" s="88"/>
      <c r="I18" s="89" t="str">
        <f>IF(G18&gt;0,G18*34, " ")</f>
        <v xml:space="preserve"> </v>
      </c>
      <c r="J18" s="189" t="str">
        <f>IF(H18&gt;0,H18*34, " ")</f>
        <v xml:space="preserve"> </v>
      </c>
      <c r="K18" s="178"/>
      <c r="L18" s="88"/>
      <c r="M18" s="89" t="str">
        <f>IF(K18&gt;0,K18*34, " ")</f>
        <v xml:space="preserve"> </v>
      </c>
      <c r="N18" s="158" t="str">
        <f>IF(L18&gt;0,L18*34, " ")</f>
        <v xml:space="preserve"> </v>
      </c>
      <c r="O18" s="178"/>
      <c r="P18" s="88"/>
      <c r="Q18" s="89" t="str">
        <f>IF(O18&gt;0,O18*32, " ")</f>
        <v xml:space="preserve"> </v>
      </c>
      <c r="R18" s="158" t="str">
        <f>IF(P18&gt;0,P18*32, " ")</f>
        <v xml:space="preserve"> </v>
      </c>
      <c r="S18" s="197"/>
      <c r="T18" s="89">
        <f>SUM(D18+H18+L18+P18)</f>
        <v>4</v>
      </c>
      <c r="U18" s="89"/>
      <c r="V18" s="158">
        <f>SUM(F18,J18,N18,R18)</f>
        <v>136</v>
      </c>
    </row>
    <row r="19" spans="1:22" ht="15" customHeight="1" x14ac:dyDescent="0.2">
      <c r="A19" s="332">
        <v>2</v>
      </c>
      <c r="B19" s="334" t="s">
        <v>41</v>
      </c>
      <c r="C19" s="179">
        <v>2</v>
      </c>
      <c r="D19" s="91"/>
      <c r="E19" s="89">
        <f t="shared" si="24"/>
        <v>68</v>
      </c>
      <c r="F19" s="158" t="str">
        <f t="shared" si="24"/>
        <v xml:space="preserve"> </v>
      </c>
      <c r="G19" s="90"/>
      <c r="H19" s="91"/>
      <c r="I19" s="89" t="str">
        <f t="shared" ref="I19:J34" si="25">IF(G19&gt;0,G19*34, " ")</f>
        <v xml:space="preserve"> </v>
      </c>
      <c r="J19" s="189" t="str">
        <f t="shared" si="25"/>
        <v xml:space="preserve"> </v>
      </c>
      <c r="K19" s="179"/>
      <c r="L19" s="91"/>
      <c r="M19" s="89" t="str">
        <f t="shared" ref="M19:N36" si="26">IF(K19&gt;0,K19*34, " ")</f>
        <v xml:space="preserve"> </v>
      </c>
      <c r="N19" s="158" t="str">
        <f t="shared" si="26"/>
        <v xml:space="preserve"> </v>
      </c>
      <c r="O19" s="179"/>
      <c r="P19" s="91"/>
      <c r="Q19" s="89" t="str">
        <f t="shared" ref="Q19:R39" si="27">IF(O19&gt;0,O19*32, " ")</f>
        <v xml:space="preserve"> </v>
      </c>
      <c r="R19" s="158" t="str">
        <f t="shared" si="27"/>
        <v xml:space="preserve"> </v>
      </c>
      <c r="S19" s="197">
        <f t="shared" ref="S19:S37" si="28">SUM(C19+G19+K19+O19)</f>
        <v>2</v>
      </c>
      <c r="T19" s="89"/>
      <c r="U19" s="89">
        <f t="shared" ref="U19:U37" si="29">SUM(E19,I19,M19,Q19)</f>
        <v>68</v>
      </c>
      <c r="V19" s="158"/>
    </row>
    <row r="20" spans="1:22" ht="12.2" customHeight="1" x14ac:dyDescent="0.2">
      <c r="A20" s="332">
        <v>3</v>
      </c>
      <c r="B20" s="334" t="s">
        <v>42</v>
      </c>
      <c r="C20" s="179">
        <v>4</v>
      </c>
      <c r="D20" s="91"/>
      <c r="E20" s="89">
        <f t="shared" si="24"/>
        <v>136</v>
      </c>
      <c r="F20" s="158" t="str">
        <f t="shared" si="24"/>
        <v xml:space="preserve"> </v>
      </c>
      <c r="G20" s="90">
        <v>2</v>
      </c>
      <c r="H20" s="91"/>
      <c r="I20" s="89">
        <f t="shared" si="25"/>
        <v>68</v>
      </c>
      <c r="J20" s="189" t="str">
        <f t="shared" si="25"/>
        <v xml:space="preserve"> </v>
      </c>
      <c r="K20" s="179"/>
      <c r="L20" s="91"/>
      <c r="M20" s="89" t="str">
        <f t="shared" si="26"/>
        <v xml:space="preserve"> </v>
      </c>
      <c r="N20" s="158" t="str">
        <f t="shared" si="26"/>
        <v xml:space="preserve"> </v>
      </c>
      <c r="O20" s="179"/>
      <c r="P20" s="91"/>
      <c r="Q20" s="89" t="str">
        <f t="shared" si="27"/>
        <v xml:space="preserve"> </v>
      </c>
      <c r="R20" s="158" t="str">
        <f t="shared" si="27"/>
        <v xml:space="preserve"> </v>
      </c>
      <c r="S20" s="197">
        <f t="shared" si="28"/>
        <v>6</v>
      </c>
      <c r="T20" s="89"/>
      <c r="U20" s="89">
        <f t="shared" si="29"/>
        <v>204</v>
      </c>
      <c r="V20" s="158"/>
    </row>
    <row r="21" spans="1:22" x14ac:dyDescent="0.2">
      <c r="A21" s="332">
        <v>4</v>
      </c>
      <c r="B21" s="334" t="s">
        <v>43</v>
      </c>
      <c r="C21" s="179"/>
      <c r="D21" s="91"/>
      <c r="E21" s="89" t="str">
        <f t="shared" si="24"/>
        <v xml:space="preserve"> </v>
      </c>
      <c r="F21" s="158" t="str">
        <f t="shared" si="24"/>
        <v xml:space="preserve"> </v>
      </c>
      <c r="G21" s="90">
        <v>2</v>
      </c>
      <c r="H21" s="91">
        <v>2</v>
      </c>
      <c r="I21" s="89">
        <f t="shared" si="25"/>
        <v>68</v>
      </c>
      <c r="J21" s="189">
        <f t="shared" si="25"/>
        <v>68</v>
      </c>
      <c r="K21" s="179">
        <v>2</v>
      </c>
      <c r="L21" s="91">
        <v>2</v>
      </c>
      <c r="M21" s="89">
        <f t="shared" si="26"/>
        <v>68</v>
      </c>
      <c r="N21" s="158">
        <f t="shared" si="26"/>
        <v>68</v>
      </c>
      <c r="O21" s="179"/>
      <c r="P21" s="91"/>
      <c r="Q21" s="89" t="str">
        <f t="shared" si="27"/>
        <v xml:space="preserve"> </v>
      </c>
      <c r="R21" s="158" t="str">
        <f t="shared" si="27"/>
        <v xml:space="preserve"> </v>
      </c>
      <c r="S21" s="197">
        <f t="shared" si="28"/>
        <v>4</v>
      </c>
      <c r="T21" s="89">
        <f>SUM(D21+H21+L21+P21)</f>
        <v>4</v>
      </c>
      <c r="U21" s="89">
        <f t="shared" si="29"/>
        <v>136</v>
      </c>
      <c r="V21" s="158">
        <f>SUM(F21,J21,N21,R21)</f>
        <v>136</v>
      </c>
    </row>
    <row r="22" spans="1:22" x14ac:dyDescent="0.2">
      <c r="A22" s="332">
        <v>5</v>
      </c>
      <c r="B22" s="334" t="s">
        <v>44</v>
      </c>
      <c r="C22" s="179"/>
      <c r="D22" s="91"/>
      <c r="E22" s="89" t="str">
        <f t="shared" si="24"/>
        <v xml:space="preserve"> </v>
      </c>
      <c r="F22" s="158" t="str">
        <f t="shared" si="24"/>
        <v xml:space="preserve"> </v>
      </c>
      <c r="G22" s="90"/>
      <c r="H22" s="91">
        <v>3</v>
      </c>
      <c r="I22" s="89" t="str">
        <f t="shared" si="25"/>
        <v xml:space="preserve"> </v>
      </c>
      <c r="J22" s="189">
        <f t="shared" si="25"/>
        <v>102</v>
      </c>
      <c r="K22" s="179"/>
      <c r="L22" s="91">
        <v>2</v>
      </c>
      <c r="M22" s="89" t="str">
        <f t="shared" si="26"/>
        <v xml:space="preserve"> </v>
      </c>
      <c r="N22" s="158">
        <f t="shared" si="26"/>
        <v>68</v>
      </c>
      <c r="O22" s="179"/>
      <c r="P22" s="91"/>
      <c r="Q22" s="89" t="str">
        <f t="shared" si="27"/>
        <v xml:space="preserve"> </v>
      </c>
      <c r="R22" s="158" t="str">
        <f t="shared" si="27"/>
        <v xml:space="preserve"> </v>
      </c>
      <c r="S22" s="197"/>
      <c r="T22" s="89">
        <f>SUM(H22,L22)</f>
        <v>5</v>
      </c>
      <c r="U22" s="89"/>
      <c r="V22" s="158">
        <f>SUM(J22,N22)</f>
        <v>170</v>
      </c>
    </row>
    <row r="23" spans="1:22" x14ac:dyDescent="0.2">
      <c r="A23" s="332">
        <v>6</v>
      </c>
      <c r="B23" s="334" t="s">
        <v>45</v>
      </c>
      <c r="C23" s="179"/>
      <c r="D23" s="91"/>
      <c r="E23" s="89" t="str">
        <f t="shared" si="24"/>
        <v xml:space="preserve"> </v>
      </c>
      <c r="F23" s="158" t="str">
        <f t="shared" si="24"/>
        <v xml:space="preserve"> </v>
      </c>
      <c r="G23" s="90">
        <v>2</v>
      </c>
      <c r="H23" s="91"/>
      <c r="I23" s="89">
        <f t="shared" si="25"/>
        <v>68</v>
      </c>
      <c r="J23" s="189" t="str">
        <f t="shared" si="25"/>
        <v xml:space="preserve"> </v>
      </c>
      <c r="K23" s="179">
        <v>2</v>
      </c>
      <c r="L23" s="91"/>
      <c r="M23" s="89">
        <f t="shared" si="26"/>
        <v>68</v>
      </c>
      <c r="N23" s="158" t="str">
        <f t="shared" si="26"/>
        <v xml:space="preserve"> </v>
      </c>
      <c r="O23" s="179"/>
      <c r="P23" s="91">
        <v>2</v>
      </c>
      <c r="Q23" s="89" t="str">
        <f t="shared" si="27"/>
        <v xml:space="preserve"> </v>
      </c>
      <c r="R23" s="158">
        <f t="shared" si="27"/>
        <v>64</v>
      </c>
      <c r="S23" s="197">
        <f>SUM(G23,K23)</f>
        <v>4</v>
      </c>
      <c r="T23" s="89">
        <v>2</v>
      </c>
      <c r="U23" s="89">
        <f>SUM(I23,M23)</f>
        <v>136</v>
      </c>
      <c r="V23" s="158">
        <v>64</v>
      </c>
    </row>
    <row r="24" spans="1:22" x14ac:dyDescent="0.2">
      <c r="A24" s="332">
        <v>7</v>
      </c>
      <c r="B24" s="334" t="s">
        <v>46</v>
      </c>
      <c r="C24" s="179"/>
      <c r="D24" s="91"/>
      <c r="E24" s="89" t="str">
        <f t="shared" si="24"/>
        <v xml:space="preserve"> </v>
      </c>
      <c r="F24" s="158" t="str">
        <f t="shared" si="24"/>
        <v xml:space="preserve"> </v>
      </c>
      <c r="G24" s="90"/>
      <c r="H24" s="91">
        <v>4</v>
      </c>
      <c r="I24" s="89" t="str">
        <f t="shared" si="25"/>
        <v xml:space="preserve"> </v>
      </c>
      <c r="J24" s="189">
        <f t="shared" si="25"/>
        <v>136</v>
      </c>
      <c r="K24" s="179"/>
      <c r="L24" s="91"/>
      <c r="M24" s="89"/>
      <c r="N24" s="158"/>
      <c r="O24" s="179"/>
      <c r="P24" s="91"/>
      <c r="Q24" s="89" t="str">
        <f t="shared" si="27"/>
        <v xml:space="preserve"> </v>
      </c>
      <c r="R24" s="158" t="str">
        <f t="shared" si="27"/>
        <v xml:space="preserve"> </v>
      </c>
      <c r="S24" s="197"/>
      <c r="T24" s="89">
        <f>SUM(D24+H24+L24+P24)</f>
        <v>4</v>
      </c>
      <c r="U24" s="89"/>
      <c r="V24" s="158">
        <f>SUM(F24,J24,N24,R24)</f>
        <v>136</v>
      </c>
    </row>
    <row r="25" spans="1:22" ht="12.75" customHeight="1" x14ac:dyDescent="0.2">
      <c r="A25" s="332">
        <v>8</v>
      </c>
      <c r="B25" s="334" t="s">
        <v>29</v>
      </c>
      <c r="C25" s="179"/>
      <c r="D25" s="91"/>
      <c r="E25" s="89" t="str">
        <f t="shared" si="24"/>
        <v xml:space="preserve"> </v>
      </c>
      <c r="F25" s="158" t="str">
        <f t="shared" si="24"/>
        <v xml:space="preserve"> </v>
      </c>
      <c r="G25" s="90">
        <v>2</v>
      </c>
      <c r="H25" s="91">
        <v>1</v>
      </c>
      <c r="I25" s="89">
        <f t="shared" si="25"/>
        <v>68</v>
      </c>
      <c r="J25" s="189">
        <f t="shared" si="25"/>
        <v>34</v>
      </c>
      <c r="K25" s="179"/>
      <c r="L25" s="91"/>
      <c r="M25" s="89" t="str">
        <f t="shared" si="26"/>
        <v xml:space="preserve"> </v>
      </c>
      <c r="N25" s="158" t="str">
        <f t="shared" si="26"/>
        <v xml:space="preserve"> </v>
      </c>
      <c r="O25" s="179"/>
      <c r="P25" s="91"/>
      <c r="Q25" s="89" t="str">
        <f t="shared" si="27"/>
        <v xml:space="preserve"> </v>
      </c>
      <c r="R25" s="158" t="str">
        <f t="shared" si="27"/>
        <v xml:space="preserve"> </v>
      </c>
      <c r="S25" s="197">
        <f t="shared" si="28"/>
        <v>2</v>
      </c>
      <c r="T25" s="89">
        <f>SUM(D25+H25+L25+P25)</f>
        <v>1</v>
      </c>
      <c r="U25" s="89">
        <f t="shared" si="29"/>
        <v>68</v>
      </c>
      <c r="V25" s="158">
        <f>SUM(F25,J25,N25,R25)</f>
        <v>34</v>
      </c>
    </row>
    <row r="26" spans="1:22" ht="12.75" customHeight="1" x14ac:dyDescent="0.2">
      <c r="A26" s="332">
        <v>9</v>
      </c>
      <c r="B26" s="334" t="s">
        <v>75</v>
      </c>
      <c r="C26" s="179"/>
      <c r="D26" s="91"/>
      <c r="E26" s="89" t="str">
        <f t="shared" si="24"/>
        <v xml:space="preserve"> </v>
      </c>
      <c r="F26" s="158" t="str">
        <f t="shared" si="24"/>
        <v xml:space="preserve"> </v>
      </c>
      <c r="G26" s="90"/>
      <c r="H26" s="91"/>
      <c r="I26" s="89" t="str">
        <f t="shared" si="25"/>
        <v xml:space="preserve"> </v>
      </c>
      <c r="J26" s="189" t="str">
        <f t="shared" si="25"/>
        <v xml:space="preserve"> </v>
      </c>
      <c r="K26" s="179"/>
      <c r="L26" s="91">
        <v>4</v>
      </c>
      <c r="M26" s="89" t="str">
        <f t="shared" si="26"/>
        <v xml:space="preserve"> </v>
      </c>
      <c r="N26" s="158">
        <f t="shared" si="26"/>
        <v>136</v>
      </c>
      <c r="O26" s="179"/>
      <c r="P26" s="91">
        <v>2</v>
      </c>
      <c r="Q26" s="89" t="str">
        <f t="shared" si="27"/>
        <v xml:space="preserve"> </v>
      </c>
      <c r="R26" s="158">
        <f t="shared" si="27"/>
        <v>64</v>
      </c>
      <c r="S26" s="197"/>
      <c r="T26" s="89">
        <f>SUM(D26+H26+L26+P26)</f>
        <v>6</v>
      </c>
      <c r="U26" s="89"/>
      <c r="V26" s="158">
        <f>SUM(F26,J26,N26,R26)</f>
        <v>200</v>
      </c>
    </row>
    <row r="27" spans="1:22" x14ac:dyDescent="0.2">
      <c r="A27" s="332">
        <v>10</v>
      </c>
      <c r="B27" s="334" t="s">
        <v>47</v>
      </c>
      <c r="C27" s="179"/>
      <c r="D27" s="91"/>
      <c r="E27" s="89" t="str">
        <f t="shared" si="24"/>
        <v xml:space="preserve"> </v>
      </c>
      <c r="F27" s="158" t="str">
        <f t="shared" si="24"/>
        <v xml:space="preserve"> </v>
      </c>
      <c r="G27" s="90"/>
      <c r="H27" s="91"/>
      <c r="I27" s="89" t="str">
        <f t="shared" si="25"/>
        <v xml:space="preserve"> </v>
      </c>
      <c r="J27" s="189" t="str">
        <f t="shared" si="25"/>
        <v xml:space="preserve"> </v>
      </c>
      <c r="K27" s="179">
        <v>2</v>
      </c>
      <c r="L27" s="91"/>
      <c r="M27" s="89">
        <f t="shared" si="26"/>
        <v>68</v>
      </c>
      <c r="N27" s="158" t="str">
        <f t="shared" si="26"/>
        <v xml:space="preserve"> </v>
      </c>
      <c r="O27" s="179"/>
      <c r="P27" s="91"/>
      <c r="Q27" s="89" t="str">
        <f t="shared" si="27"/>
        <v xml:space="preserve"> </v>
      </c>
      <c r="R27" s="158" t="str">
        <f t="shared" si="27"/>
        <v xml:space="preserve"> </v>
      </c>
      <c r="S27" s="197">
        <f t="shared" si="28"/>
        <v>2</v>
      </c>
      <c r="T27" s="89"/>
      <c r="U27" s="89">
        <f t="shared" si="29"/>
        <v>68</v>
      </c>
      <c r="V27" s="158"/>
    </row>
    <row r="28" spans="1:22" x14ac:dyDescent="0.2">
      <c r="A28" s="332">
        <v>11</v>
      </c>
      <c r="B28" s="335" t="s">
        <v>89</v>
      </c>
      <c r="C28" s="139"/>
      <c r="D28" s="112"/>
      <c r="E28" s="58" t="str">
        <f t="shared" si="24"/>
        <v xml:space="preserve"> </v>
      </c>
      <c r="F28" s="59" t="str">
        <f t="shared" si="24"/>
        <v xml:space="preserve"> </v>
      </c>
      <c r="G28" s="113"/>
      <c r="H28" s="112"/>
      <c r="I28" s="58" t="str">
        <f t="shared" si="25"/>
        <v xml:space="preserve"> </v>
      </c>
      <c r="J28" s="187" t="str">
        <f t="shared" si="25"/>
        <v xml:space="preserve"> </v>
      </c>
      <c r="K28" s="139">
        <v>2</v>
      </c>
      <c r="L28" s="112"/>
      <c r="M28" s="58">
        <f t="shared" si="26"/>
        <v>68</v>
      </c>
      <c r="N28" s="59" t="str">
        <f t="shared" si="26"/>
        <v xml:space="preserve"> </v>
      </c>
      <c r="O28" s="139"/>
      <c r="P28" s="112"/>
      <c r="Q28" s="58" t="str">
        <f t="shared" si="27"/>
        <v xml:space="preserve"> </v>
      </c>
      <c r="R28" s="59" t="str">
        <f t="shared" si="27"/>
        <v xml:space="preserve"> </v>
      </c>
      <c r="S28" s="197">
        <f t="shared" si="28"/>
        <v>2</v>
      </c>
      <c r="T28" s="58"/>
      <c r="U28" s="89">
        <f t="shared" si="29"/>
        <v>68</v>
      </c>
      <c r="V28" s="59"/>
    </row>
    <row r="29" spans="1:22" ht="13.7" customHeight="1" x14ac:dyDescent="0.2">
      <c r="A29" s="332">
        <v>12</v>
      </c>
      <c r="B29" s="335" t="s">
        <v>90</v>
      </c>
      <c r="C29" s="139"/>
      <c r="D29" s="112"/>
      <c r="E29" s="58" t="str">
        <f t="shared" si="24"/>
        <v xml:space="preserve"> </v>
      </c>
      <c r="F29" s="59" t="str">
        <f t="shared" si="24"/>
        <v xml:space="preserve"> </v>
      </c>
      <c r="G29" s="113"/>
      <c r="H29" s="112"/>
      <c r="I29" s="58" t="str">
        <f t="shared" si="25"/>
        <v xml:space="preserve"> </v>
      </c>
      <c r="J29" s="187" t="str">
        <f t="shared" si="25"/>
        <v xml:space="preserve"> </v>
      </c>
      <c r="K29" s="139"/>
      <c r="L29" s="112"/>
      <c r="M29" s="58" t="str">
        <f t="shared" si="26"/>
        <v xml:space="preserve"> </v>
      </c>
      <c r="N29" s="59" t="str">
        <f t="shared" si="26"/>
        <v xml:space="preserve"> </v>
      </c>
      <c r="O29" s="139">
        <v>2</v>
      </c>
      <c r="P29" s="112"/>
      <c r="Q29" s="58">
        <f t="shared" si="27"/>
        <v>64</v>
      </c>
      <c r="R29" s="59" t="str">
        <f t="shared" si="27"/>
        <v xml:space="preserve"> </v>
      </c>
      <c r="S29" s="196">
        <f t="shared" si="28"/>
        <v>2</v>
      </c>
      <c r="T29" s="58"/>
      <c r="U29" s="58">
        <f t="shared" si="29"/>
        <v>64</v>
      </c>
      <c r="V29" s="59"/>
    </row>
    <row r="30" spans="1:22" ht="12.75" customHeight="1" x14ac:dyDescent="0.2">
      <c r="A30" s="332">
        <v>13</v>
      </c>
      <c r="B30" s="334" t="s">
        <v>48</v>
      </c>
      <c r="C30" s="179"/>
      <c r="D30" s="91"/>
      <c r="E30" s="89" t="str">
        <f t="shared" si="24"/>
        <v xml:space="preserve"> </v>
      </c>
      <c r="F30" s="158" t="str">
        <f t="shared" si="24"/>
        <v xml:space="preserve"> </v>
      </c>
      <c r="G30" s="90"/>
      <c r="H30" s="91"/>
      <c r="I30" s="89" t="str">
        <f t="shared" si="25"/>
        <v xml:space="preserve"> </v>
      </c>
      <c r="J30" s="189" t="str">
        <f t="shared" si="25"/>
        <v xml:space="preserve"> </v>
      </c>
      <c r="K30" s="179"/>
      <c r="L30" s="91"/>
      <c r="M30" s="89" t="str">
        <f t="shared" si="26"/>
        <v xml:space="preserve"> </v>
      </c>
      <c r="N30" s="158" t="str">
        <f t="shared" si="26"/>
        <v xml:space="preserve"> </v>
      </c>
      <c r="O30" s="179">
        <v>2</v>
      </c>
      <c r="P30" s="91">
        <v>1</v>
      </c>
      <c r="Q30" s="89">
        <f t="shared" si="27"/>
        <v>64</v>
      </c>
      <c r="R30" s="158">
        <f t="shared" si="27"/>
        <v>32</v>
      </c>
      <c r="S30" s="197">
        <f t="shared" si="28"/>
        <v>2</v>
      </c>
      <c r="T30" s="89">
        <f>SUM(D30+H30+L30+P30)</f>
        <v>1</v>
      </c>
      <c r="U30" s="89">
        <f t="shared" si="29"/>
        <v>64</v>
      </c>
      <c r="V30" s="158">
        <f>SUM(F30,J30,N30,R30)</f>
        <v>32</v>
      </c>
    </row>
    <row r="31" spans="1:22" ht="12.2" customHeight="1" x14ac:dyDescent="0.2">
      <c r="A31" s="332">
        <v>14</v>
      </c>
      <c r="B31" s="334" t="s">
        <v>79</v>
      </c>
      <c r="C31" s="179"/>
      <c r="D31" s="91"/>
      <c r="E31" s="89" t="str">
        <f t="shared" si="24"/>
        <v xml:space="preserve"> </v>
      </c>
      <c r="F31" s="158" t="str">
        <f t="shared" si="24"/>
        <v xml:space="preserve"> </v>
      </c>
      <c r="G31" s="90"/>
      <c r="H31" s="91"/>
      <c r="I31" s="89" t="str">
        <f t="shared" si="25"/>
        <v xml:space="preserve"> </v>
      </c>
      <c r="J31" s="189" t="str">
        <f t="shared" si="25"/>
        <v xml:space="preserve"> </v>
      </c>
      <c r="K31" s="179"/>
      <c r="L31" s="91"/>
      <c r="M31" s="89" t="str">
        <f t="shared" si="26"/>
        <v xml:space="preserve"> </v>
      </c>
      <c r="N31" s="158" t="str">
        <f t="shared" si="26"/>
        <v xml:space="preserve"> </v>
      </c>
      <c r="O31" s="179">
        <v>2</v>
      </c>
      <c r="P31" s="91"/>
      <c r="Q31" s="89">
        <f t="shared" si="27"/>
        <v>64</v>
      </c>
      <c r="R31" s="158" t="str">
        <f t="shared" si="27"/>
        <v xml:space="preserve"> </v>
      </c>
      <c r="S31" s="197">
        <f t="shared" si="28"/>
        <v>2</v>
      </c>
      <c r="T31" s="89"/>
      <c r="U31" s="89">
        <f t="shared" si="29"/>
        <v>64</v>
      </c>
      <c r="V31" s="158"/>
    </row>
    <row r="32" spans="1:22" ht="13.7" customHeight="1" x14ac:dyDescent="0.2">
      <c r="A32" s="332">
        <v>15</v>
      </c>
      <c r="B32" s="334" t="s">
        <v>22</v>
      </c>
      <c r="C32" s="179"/>
      <c r="D32" s="91"/>
      <c r="E32" s="89" t="str">
        <f t="shared" si="24"/>
        <v xml:space="preserve"> </v>
      </c>
      <c r="F32" s="158" t="str">
        <f t="shared" si="24"/>
        <v xml:space="preserve"> </v>
      </c>
      <c r="G32" s="90"/>
      <c r="H32" s="91"/>
      <c r="I32" s="89" t="str">
        <f t="shared" si="25"/>
        <v xml:space="preserve"> </v>
      </c>
      <c r="J32" s="189" t="str">
        <f t="shared" si="25"/>
        <v xml:space="preserve"> </v>
      </c>
      <c r="K32" s="179"/>
      <c r="L32" s="91"/>
      <c r="M32" s="89" t="str">
        <f t="shared" si="26"/>
        <v xml:space="preserve"> </v>
      </c>
      <c r="N32" s="158" t="str">
        <f t="shared" si="26"/>
        <v xml:space="preserve"> </v>
      </c>
      <c r="O32" s="179">
        <v>2</v>
      </c>
      <c r="P32" s="91"/>
      <c r="Q32" s="89">
        <f t="shared" si="27"/>
        <v>64</v>
      </c>
      <c r="R32" s="158" t="str">
        <f t="shared" si="27"/>
        <v xml:space="preserve"> </v>
      </c>
      <c r="S32" s="197">
        <f t="shared" si="28"/>
        <v>2</v>
      </c>
      <c r="T32" s="89"/>
      <c r="U32" s="89">
        <f t="shared" si="29"/>
        <v>64</v>
      </c>
      <c r="V32" s="158"/>
    </row>
    <row r="33" spans="1:23" ht="13.7" customHeight="1" x14ac:dyDescent="0.2">
      <c r="A33" s="332">
        <v>16</v>
      </c>
      <c r="B33" s="334" t="s">
        <v>78</v>
      </c>
      <c r="C33" s="179"/>
      <c r="D33" s="91"/>
      <c r="E33" s="89"/>
      <c r="F33" s="158"/>
      <c r="G33" s="90"/>
      <c r="H33" s="91"/>
      <c r="I33" s="89"/>
      <c r="J33" s="189"/>
      <c r="K33" s="179"/>
      <c r="L33" s="91"/>
      <c r="M33" s="89"/>
      <c r="N33" s="158"/>
      <c r="O33" s="179">
        <v>2</v>
      </c>
      <c r="P33" s="91"/>
      <c r="Q33" s="89">
        <f t="shared" si="27"/>
        <v>64</v>
      </c>
      <c r="R33" s="158"/>
      <c r="S33" s="197">
        <f t="shared" si="28"/>
        <v>2</v>
      </c>
      <c r="T33" s="89"/>
      <c r="U33" s="89">
        <f t="shared" si="29"/>
        <v>64</v>
      </c>
      <c r="V33" s="158"/>
    </row>
    <row r="34" spans="1:23" ht="12.2" customHeight="1" x14ac:dyDescent="0.2">
      <c r="A34" s="332">
        <v>17</v>
      </c>
      <c r="B34" s="334" t="s">
        <v>74</v>
      </c>
      <c r="C34" s="179"/>
      <c r="D34" s="91"/>
      <c r="E34" s="89" t="str">
        <f t="shared" si="24"/>
        <v xml:space="preserve"> </v>
      </c>
      <c r="F34" s="158" t="str">
        <f t="shared" si="24"/>
        <v xml:space="preserve"> </v>
      </c>
      <c r="G34" s="90"/>
      <c r="H34" s="91"/>
      <c r="I34" s="89" t="str">
        <f t="shared" si="25"/>
        <v xml:space="preserve"> </v>
      </c>
      <c r="J34" s="189" t="str">
        <f t="shared" si="25"/>
        <v xml:space="preserve"> </v>
      </c>
      <c r="K34" s="179"/>
      <c r="L34" s="91"/>
      <c r="M34" s="89" t="str">
        <f t="shared" si="26"/>
        <v xml:space="preserve"> </v>
      </c>
      <c r="N34" s="158" t="str">
        <f t="shared" si="26"/>
        <v xml:space="preserve"> </v>
      </c>
      <c r="O34" s="179"/>
      <c r="P34" s="91">
        <v>2</v>
      </c>
      <c r="Q34" s="89" t="str">
        <f t="shared" si="27"/>
        <v xml:space="preserve"> </v>
      </c>
      <c r="R34" s="158">
        <f t="shared" si="27"/>
        <v>64</v>
      </c>
      <c r="S34" s="197"/>
      <c r="T34" s="89">
        <f>SUM(D34+H34+L34+P34)</f>
        <v>2</v>
      </c>
      <c r="U34" s="89"/>
      <c r="V34" s="158">
        <f>SUM(F34,J34,N34,R34)</f>
        <v>64</v>
      </c>
    </row>
    <row r="35" spans="1:23" ht="12.2" customHeight="1" x14ac:dyDescent="0.2">
      <c r="A35" s="332">
        <v>18</v>
      </c>
      <c r="B35" s="334" t="s">
        <v>26</v>
      </c>
      <c r="C35" s="179"/>
      <c r="D35" s="91"/>
      <c r="E35" s="89"/>
      <c r="F35" s="158"/>
      <c r="G35" s="90"/>
      <c r="H35" s="91"/>
      <c r="I35" s="89"/>
      <c r="J35" s="189"/>
      <c r="K35" s="179"/>
      <c r="L35" s="91"/>
      <c r="M35" s="89"/>
      <c r="N35" s="158"/>
      <c r="O35" s="179">
        <v>2</v>
      </c>
      <c r="P35" s="91"/>
      <c r="Q35" s="89">
        <f>O35*32</f>
        <v>64</v>
      </c>
      <c r="R35" s="158"/>
      <c r="S35" s="197">
        <f t="shared" si="28"/>
        <v>2</v>
      </c>
      <c r="T35" s="89"/>
      <c r="U35" s="89">
        <f t="shared" si="29"/>
        <v>64</v>
      </c>
      <c r="V35" s="158"/>
    </row>
    <row r="36" spans="1:23" ht="12.2" customHeight="1" x14ac:dyDescent="0.2">
      <c r="A36" s="332">
        <v>19</v>
      </c>
      <c r="B36" s="334" t="s">
        <v>30</v>
      </c>
      <c r="C36" s="179"/>
      <c r="D36" s="91">
        <v>3</v>
      </c>
      <c r="E36" s="89" t="str">
        <f t="shared" ref="E36:F39" si="30">IF(C36&gt;0,C36*34, " ")</f>
        <v xml:space="preserve"> </v>
      </c>
      <c r="F36" s="158">
        <f t="shared" si="30"/>
        <v>102</v>
      </c>
      <c r="G36" s="90"/>
      <c r="H36" s="91"/>
      <c r="I36" s="89"/>
      <c r="J36" s="189"/>
      <c r="K36" s="179"/>
      <c r="L36" s="91">
        <v>3</v>
      </c>
      <c r="M36" s="89" t="str">
        <f t="shared" si="26"/>
        <v xml:space="preserve"> </v>
      </c>
      <c r="N36" s="158">
        <f t="shared" si="26"/>
        <v>102</v>
      </c>
      <c r="O36" s="179"/>
      <c r="P36" s="91"/>
      <c r="Q36" s="89" t="str">
        <f t="shared" si="27"/>
        <v xml:space="preserve"> </v>
      </c>
      <c r="R36" s="158" t="str">
        <f t="shared" si="27"/>
        <v xml:space="preserve"> </v>
      </c>
      <c r="S36" s="197"/>
      <c r="T36" s="89">
        <f>SUM(D36+H36+L36+P36)</f>
        <v>6</v>
      </c>
      <c r="U36" s="89"/>
      <c r="V36" s="158">
        <f>SUM(F36,J36,N36,R36)</f>
        <v>204</v>
      </c>
    </row>
    <row r="37" spans="1:23" x14ac:dyDescent="0.2">
      <c r="A37" s="332">
        <v>20</v>
      </c>
      <c r="B37" s="334" t="s">
        <v>36</v>
      </c>
      <c r="C37" s="179"/>
      <c r="D37" s="91"/>
      <c r="E37" s="89" t="str">
        <f t="shared" si="30"/>
        <v xml:space="preserve"> </v>
      </c>
      <c r="F37" s="158" t="str">
        <f t="shared" si="30"/>
        <v xml:space="preserve"> </v>
      </c>
      <c r="G37" s="90"/>
      <c r="H37" s="91"/>
      <c r="I37" s="89" t="str">
        <f t="shared" ref="I37:J39" si="31">IF(G37&gt;0,G37*34, " ")</f>
        <v xml:space="preserve"> </v>
      </c>
      <c r="J37" s="189" t="str">
        <f t="shared" si="31"/>
        <v xml:space="preserve"> </v>
      </c>
      <c r="K37" s="179"/>
      <c r="L37" s="91"/>
      <c r="M37" s="89" t="str">
        <f t="shared" ref="M37:N39" si="32">IF(K37&gt;0,K37*34, " ")</f>
        <v xml:space="preserve"> </v>
      </c>
      <c r="N37" s="158" t="str">
        <f t="shared" si="32"/>
        <v xml:space="preserve"> </v>
      </c>
      <c r="O37" s="179">
        <v>2</v>
      </c>
      <c r="P37" s="91"/>
      <c r="Q37" s="89">
        <f t="shared" si="27"/>
        <v>64</v>
      </c>
      <c r="R37" s="158" t="str">
        <f t="shared" si="27"/>
        <v xml:space="preserve"> </v>
      </c>
      <c r="S37" s="197">
        <f t="shared" si="28"/>
        <v>2</v>
      </c>
      <c r="T37" s="89"/>
      <c r="U37" s="89">
        <f t="shared" si="29"/>
        <v>64</v>
      </c>
      <c r="V37" s="158"/>
    </row>
    <row r="38" spans="1:23" x14ac:dyDescent="0.2">
      <c r="A38" s="332"/>
      <c r="B38" s="334" t="s">
        <v>49</v>
      </c>
      <c r="C38" s="179"/>
      <c r="D38" s="91"/>
      <c r="E38" s="89" t="str">
        <f t="shared" si="30"/>
        <v xml:space="preserve"> </v>
      </c>
      <c r="F38" s="158" t="str">
        <f t="shared" si="30"/>
        <v xml:space="preserve"> </v>
      </c>
      <c r="G38" s="90"/>
      <c r="H38" s="91"/>
      <c r="I38" s="89" t="str">
        <f t="shared" si="31"/>
        <v xml:space="preserve"> </v>
      </c>
      <c r="J38" s="189" t="str">
        <f t="shared" si="31"/>
        <v xml:space="preserve"> </v>
      </c>
      <c r="K38" s="179"/>
      <c r="L38" s="91"/>
      <c r="M38" s="89" t="str">
        <f t="shared" si="32"/>
        <v xml:space="preserve"> </v>
      </c>
      <c r="N38" s="158" t="str">
        <f t="shared" si="32"/>
        <v xml:space="preserve"> </v>
      </c>
      <c r="O38" s="179"/>
      <c r="P38" s="91"/>
      <c r="Q38" s="89" t="str">
        <f t="shared" si="27"/>
        <v xml:space="preserve"> </v>
      </c>
      <c r="R38" s="158" t="str">
        <f t="shared" si="27"/>
        <v xml:space="preserve"> </v>
      </c>
      <c r="S38" s="197"/>
      <c r="T38" s="89"/>
      <c r="U38" s="89"/>
      <c r="V38" s="158"/>
    </row>
    <row r="39" spans="1:23" ht="13.5" thickBot="1" x14ac:dyDescent="0.25">
      <c r="A39" s="332"/>
      <c r="B39" s="336" t="s">
        <v>93</v>
      </c>
      <c r="C39" s="180"/>
      <c r="D39" s="92"/>
      <c r="E39" s="89" t="str">
        <f t="shared" si="30"/>
        <v xml:space="preserve"> </v>
      </c>
      <c r="F39" s="158" t="str">
        <f t="shared" si="30"/>
        <v xml:space="preserve"> </v>
      </c>
      <c r="G39" s="163"/>
      <c r="H39" s="93"/>
      <c r="I39" s="89" t="str">
        <f t="shared" si="31"/>
        <v xml:space="preserve"> </v>
      </c>
      <c r="J39" s="189" t="str">
        <f t="shared" si="31"/>
        <v xml:space="preserve"> </v>
      </c>
      <c r="K39" s="180"/>
      <c r="L39" s="144"/>
      <c r="M39" s="89" t="str">
        <f t="shared" si="32"/>
        <v xml:space="preserve"> </v>
      </c>
      <c r="N39" s="158" t="str">
        <f t="shared" si="32"/>
        <v xml:space="preserve"> </v>
      </c>
      <c r="O39" s="180"/>
      <c r="P39" s="93"/>
      <c r="Q39" s="89" t="str">
        <f t="shared" si="27"/>
        <v xml:space="preserve"> </v>
      </c>
      <c r="R39" s="158" t="str">
        <f t="shared" si="27"/>
        <v xml:space="preserve"> </v>
      </c>
      <c r="S39" s="197"/>
      <c r="T39" s="89"/>
      <c r="U39" s="89"/>
      <c r="V39" s="158"/>
      <c r="W39" s="144"/>
    </row>
    <row r="40" spans="1:23" ht="13.7" customHeight="1" thickBot="1" x14ac:dyDescent="0.25">
      <c r="A40" s="400" t="s">
        <v>17</v>
      </c>
      <c r="B40" s="401"/>
      <c r="C40" s="181">
        <f>SUM(C6:C14)</f>
        <v>16</v>
      </c>
      <c r="D40" s="95">
        <f t="shared" ref="D40:J40" si="33">SUM(D6:D16)</f>
        <v>2</v>
      </c>
      <c r="E40" s="95">
        <f>SUM(E6:E14)</f>
        <v>544</v>
      </c>
      <c r="F40" s="182">
        <f t="shared" si="33"/>
        <v>68</v>
      </c>
      <c r="G40" s="94">
        <f>SUM(G6:G14)</f>
        <v>14</v>
      </c>
      <c r="H40" s="95">
        <f t="shared" si="33"/>
        <v>0</v>
      </c>
      <c r="I40" s="95">
        <f>SUM(I6:I14)</f>
        <v>476</v>
      </c>
      <c r="J40" s="190">
        <f t="shared" si="33"/>
        <v>0</v>
      </c>
      <c r="K40" s="181">
        <f>SUM(K6:K14)</f>
        <v>13</v>
      </c>
      <c r="L40" s="95">
        <f t="shared" ref="L40:V40" si="34">SUM(L6:L16)</f>
        <v>0</v>
      </c>
      <c r="M40" s="95">
        <f>SUM(M6:M14)</f>
        <v>442</v>
      </c>
      <c r="N40" s="182">
        <f t="shared" si="34"/>
        <v>0</v>
      </c>
      <c r="O40" s="181">
        <f>SUM(O6:O14)</f>
        <v>11</v>
      </c>
      <c r="P40" s="95">
        <f t="shared" si="34"/>
        <v>0</v>
      </c>
      <c r="Q40" s="95">
        <f>SUM(Q6:Q14)</f>
        <v>352</v>
      </c>
      <c r="R40" s="182">
        <f t="shared" si="34"/>
        <v>0</v>
      </c>
      <c r="S40" s="69">
        <f>SUM(S6:S14)</f>
        <v>54</v>
      </c>
      <c r="T40" s="97">
        <f t="shared" si="34"/>
        <v>2</v>
      </c>
      <c r="U40" s="97">
        <f>SUM(U6:U14)</f>
        <v>1814</v>
      </c>
      <c r="V40" s="160">
        <f t="shared" si="34"/>
        <v>68</v>
      </c>
    </row>
    <row r="41" spans="1:23" ht="13.5" thickBot="1" x14ac:dyDescent="0.25">
      <c r="A41" s="402" t="s">
        <v>18</v>
      </c>
      <c r="B41" s="398"/>
      <c r="C41" s="183">
        <f>SUM(C18:C39)</f>
        <v>6</v>
      </c>
      <c r="D41" s="99">
        <f>SUM(D18:D39)</f>
        <v>7</v>
      </c>
      <c r="E41" s="100">
        <f>SUM(E18:E39)</f>
        <v>204</v>
      </c>
      <c r="F41" s="184">
        <f>SUM(F18:F39)</f>
        <v>238</v>
      </c>
      <c r="G41" s="98">
        <f t="shared" ref="G41:V41" si="35">SUM(G18:G39)</f>
        <v>8</v>
      </c>
      <c r="H41" s="99">
        <f t="shared" si="35"/>
        <v>10</v>
      </c>
      <c r="I41" s="100">
        <f t="shared" si="35"/>
        <v>272</v>
      </c>
      <c r="J41" s="191">
        <f t="shared" si="35"/>
        <v>340</v>
      </c>
      <c r="K41" s="183">
        <f t="shared" si="35"/>
        <v>8</v>
      </c>
      <c r="L41" s="99">
        <f t="shared" si="35"/>
        <v>11</v>
      </c>
      <c r="M41" s="100">
        <f t="shared" si="35"/>
        <v>272</v>
      </c>
      <c r="N41" s="184">
        <f t="shared" si="35"/>
        <v>374</v>
      </c>
      <c r="O41" s="183">
        <f t="shared" si="35"/>
        <v>14</v>
      </c>
      <c r="P41" s="99">
        <f t="shared" si="35"/>
        <v>7</v>
      </c>
      <c r="Q41" s="100">
        <f t="shared" si="35"/>
        <v>448</v>
      </c>
      <c r="R41" s="184">
        <f t="shared" si="35"/>
        <v>224</v>
      </c>
      <c r="S41" s="198">
        <f t="shared" si="35"/>
        <v>36</v>
      </c>
      <c r="T41" s="101">
        <f>SUM(T18:T39)</f>
        <v>35</v>
      </c>
      <c r="U41" s="101">
        <f t="shared" si="35"/>
        <v>1196</v>
      </c>
      <c r="V41" s="161">
        <f t="shared" si="35"/>
        <v>1176</v>
      </c>
    </row>
    <row r="42" spans="1:23" ht="13.5" thickBot="1" x14ac:dyDescent="0.25">
      <c r="A42" s="403" t="s">
        <v>19</v>
      </c>
      <c r="B42" s="404"/>
      <c r="C42" s="185">
        <f t="shared" ref="C42:V42" si="36">SUM(C40:C41)</f>
        <v>22</v>
      </c>
      <c r="D42" s="102">
        <f t="shared" si="36"/>
        <v>9</v>
      </c>
      <c r="E42" s="102">
        <f t="shared" si="36"/>
        <v>748</v>
      </c>
      <c r="F42" s="186">
        <f t="shared" si="36"/>
        <v>306</v>
      </c>
      <c r="G42" s="103">
        <f t="shared" si="36"/>
        <v>22</v>
      </c>
      <c r="H42" s="102">
        <f t="shared" si="36"/>
        <v>10</v>
      </c>
      <c r="I42" s="102">
        <f t="shared" si="36"/>
        <v>748</v>
      </c>
      <c r="J42" s="192">
        <f t="shared" si="36"/>
        <v>340</v>
      </c>
      <c r="K42" s="185">
        <f t="shared" si="36"/>
        <v>21</v>
      </c>
      <c r="L42" s="102">
        <f t="shared" si="36"/>
        <v>11</v>
      </c>
      <c r="M42" s="102">
        <f t="shared" si="36"/>
        <v>714</v>
      </c>
      <c r="N42" s="186">
        <f t="shared" si="36"/>
        <v>374</v>
      </c>
      <c r="O42" s="185">
        <f t="shared" si="36"/>
        <v>25</v>
      </c>
      <c r="P42" s="102">
        <f t="shared" si="36"/>
        <v>7</v>
      </c>
      <c r="Q42" s="102">
        <f t="shared" si="36"/>
        <v>800</v>
      </c>
      <c r="R42" s="186">
        <f t="shared" si="36"/>
        <v>224</v>
      </c>
      <c r="S42" s="199">
        <f t="shared" si="36"/>
        <v>90</v>
      </c>
      <c r="T42" s="105">
        <f t="shared" si="36"/>
        <v>37</v>
      </c>
      <c r="U42" s="105">
        <f t="shared" si="36"/>
        <v>3010</v>
      </c>
      <c r="V42" s="162">
        <f t="shared" si="36"/>
        <v>1244</v>
      </c>
    </row>
    <row r="43" spans="1:23" ht="13.5" thickBot="1" x14ac:dyDescent="0.25">
      <c r="A43" s="405"/>
      <c r="B43" s="406"/>
      <c r="C43" s="384">
        <f>SUM(C42:D42)</f>
        <v>31</v>
      </c>
      <c r="D43" s="385"/>
      <c r="E43" s="389">
        <f>SUM(E42:F42)</f>
        <v>1054</v>
      </c>
      <c r="F43" s="390"/>
      <c r="G43" s="407">
        <f>SUM(G42:H42)</f>
        <v>32</v>
      </c>
      <c r="H43" s="385"/>
      <c r="I43" s="389">
        <f>SUM(I42:J42)</f>
        <v>1088</v>
      </c>
      <c r="J43" s="399"/>
      <c r="K43" s="384">
        <f>SUM(K42:L42)</f>
        <v>32</v>
      </c>
      <c r="L43" s="385"/>
      <c r="M43" s="389">
        <f>SUM(M42:N42)</f>
        <v>1088</v>
      </c>
      <c r="N43" s="390"/>
      <c r="O43" s="384">
        <f>SUM(O42:P42)</f>
        <v>32</v>
      </c>
      <c r="P43" s="385"/>
      <c r="Q43" s="389">
        <f>SUM(Q42:R42)</f>
        <v>1024</v>
      </c>
      <c r="R43" s="390"/>
      <c r="S43" s="391">
        <f>SUM(S42:T42)</f>
        <v>127</v>
      </c>
      <c r="T43" s="392"/>
      <c r="U43" s="393">
        <f>SUM(U42:V42)</f>
        <v>4254</v>
      </c>
      <c r="V43" s="394"/>
    </row>
    <row r="44" spans="1:23" ht="12.2" customHeight="1" thickTop="1" x14ac:dyDescent="0.2">
      <c r="A44" s="266"/>
      <c r="B44" s="266"/>
      <c r="C44" s="145"/>
      <c r="D44" s="266"/>
      <c r="E44" s="145"/>
      <c r="F44" s="266"/>
      <c r="G44" s="145"/>
      <c r="H44" s="266"/>
      <c r="I44" s="145"/>
      <c r="J44" s="266"/>
      <c r="K44" s="145"/>
      <c r="L44" s="266"/>
      <c r="M44" s="145"/>
      <c r="N44" s="266"/>
      <c r="O44" s="145"/>
      <c r="P44" s="266"/>
      <c r="Q44" s="145"/>
      <c r="R44" s="266"/>
      <c r="S44" s="132"/>
      <c r="T44" s="267"/>
      <c r="U44" s="132"/>
      <c r="V44" s="267"/>
    </row>
    <row r="45" spans="1:23" ht="31.9" customHeight="1" x14ac:dyDescent="0.2">
      <c r="B45" s="362" t="s">
        <v>71</v>
      </c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</row>
    <row r="46" spans="1:23" ht="15" customHeight="1" x14ac:dyDescent="0.2">
      <c r="B46" s="41" t="s">
        <v>95</v>
      </c>
    </row>
    <row r="47" spans="1:23" ht="15" customHeight="1" x14ac:dyDescent="0.2">
      <c r="B47" s="41" t="s">
        <v>96</v>
      </c>
    </row>
    <row r="48" spans="1:23" x14ac:dyDescent="0.2">
      <c r="B48" s="42" t="s">
        <v>100</v>
      </c>
    </row>
  </sheetData>
  <mergeCells count="34">
    <mergeCell ref="I43:J43"/>
    <mergeCell ref="A40:B40"/>
    <mergeCell ref="A41:B41"/>
    <mergeCell ref="G4:H4"/>
    <mergeCell ref="A42:B43"/>
    <mergeCell ref="C43:D43"/>
    <mergeCell ref="E43:F43"/>
    <mergeCell ref="G43:H43"/>
    <mergeCell ref="M4:N4"/>
    <mergeCell ref="O4:P4"/>
    <mergeCell ref="Q4:R4"/>
    <mergeCell ref="A5:B5"/>
    <mergeCell ref="A17:B17"/>
    <mergeCell ref="M43:N43"/>
    <mergeCell ref="O43:P43"/>
    <mergeCell ref="Q43:R43"/>
    <mergeCell ref="S43:T43"/>
    <mergeCell ref="U43:V43"/>
    <mergeCell ref="B45:V45"/>
    <mergeCell ref="A1:V1"/>
    <mergeCell ref="A2:V2"/>
    <mergeCell ref="A3:B4"/>
    <mergeCell ref="C3:F3"/>
    <mergeCell ref="G3:J3"/>
    <mergeCell ref="K3:N3"/>
    <mergeCell ref="O3:R3"/>
    <mergeCell ref="S3:V3"/>
    <mergeCell ref="C4:D4"/>
    <mergeCell ref="E4:F4"/>
    <mergeCell ref="I4:J4"/>
    <mergeCell ref="K43:L43"/>
    <mergeCell ref="S4:T4"/>
    <mergeCell ref="U4:V4"/>
    <mergeCell ref="K4:L4"/>
  </mergeCells>
  <printOptions horizontalCentered="1" verticalCentered="1"/>
  <pageMargins left="0.47244094488188981" right="0.39370078740157483" top="0.19685039370078741" bottom="0.19685039370078741" header="0.19685039370078741" footer="0.19685039370078741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Normal="100" workbookViewId="0">
      <selection sqref="A1:V1"/>
    </sheetView>
  </sheetViews>
  <sheetFormatPr defaultColWidth="4.28515625" defaultRowHeight="12.75" x14ac:dyDescent="0.2"/>
  <cols>
    <col min="1" max="1" width="2.7109375" style="1" bestFit="1" customWidth="1"/>
    <col min="2" max="2" width="39.42578125" style="1" customWidth="1"/>
    <col min="3" max="19" width="4.7109375" style="1" customWidth="1"/>
    <col min="20" max="20" width="4.7109375" style="2" customWidth="1"/>
    <col min="21" max="21" width="4.7109375" style="1" customWidth="1"/>
    <col min="22" max="22" width="4.7109375" style="2" customWidth="1"/>
    <col min="23" max="24" width="4.28515625" style="2" customWidth="1"/>
    <col min="25" max="16384" width="4.28515625" style="1"/>
  </cols>
  <sheetData>
    <row r="1" spans="1:24" ht="13.5" thickBot="1" x14ac:dyDescent="0.25">
      <c r="A1" s="363" t="s">
        <v>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5"/>
    </row>
    <row r="2" spans="1:24" ht="13.5" thickBot="1" x14ac:dyDescent="0.25">
      <c r="A2" s="363" t="s">
        <v>73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5"/>
    </row>
    <row r="3" spans="1:24" x14ac:dyDescent="0.2">
      <c r="A3" s="427" t="s">
        <v>0</v>
      </c>
      <c r="B3" s="428"/>
      <c r="C3" s="431" t="s">
        <v>1</v>
      </c>
      <c r="D3" s="414"/>
      <c r="E3" s="414"/>
      <c r="F3" s="432"/>
      <c r="G3" s="413" t="s">
        <v>2</v>
      </c>
      <c r="H3" s="414"/>
      <c r="I3" s="414"/>
      <c r="J3" s="414"/>
      <c r="K3" s="431" t="s">
        <v>3</v>
      </c>
      <c r="L3" s="414"/>
      <c r="M3" s="414"/>
      <c r="N3" s="432"/>
      <c r="O3" s="413" t="s">
        <v>4</v>
      </c>
      <c r="P3" s="414"/>
      <c r="Q3" s="414"/>
      <c r="R3" s="414"/>
      <c r="S3" s="437" t="s">
        <v>5</v>
      </c>
      <c r="T3" s="438"/>
      <c r="U3" s="438"/>
      <c r="V3" s="439"/>
      <c r="W3" s="4"/>
      <c r="X3" s="4"/>
    </row>
    <row r="4" spans="1:24" x14ac:dyDescent="0.2">
      <c r="A4" s="429"/>
      <c r="B4" s="430"/>
      <c r="C4" s="411" t="s">
        <v>6</v>
      </c>
      <c r="D4" s="409"/>
      <c r="E4" s="410" t="s">
        <v>7</v>
      </c>
      <c r="F4" s="412"/>
      <c r="G4" s="408" t="s">
        <v>6</v>
      </c>
      <c r="H4" s="409"/>
      <c r="I4" s="410" t="s">
        <v>7</v>
      </c>
      <c r="J4" s="408"/>
      <c r="K4" s="411" t="s">
        <v>6</v>
      </c>
      <c r="L4" s="409"/>
      <c r="M4" s="410" t="s">
        <v>7</v>
      </c>
      <c r="N4" s="412"/>
      <c r="O4" s="408" t="s">
        <v>6</v>
      </c>
      <c r="P4" s="409"/>
      <c r="Q4" s="410" t="s">
        <v>7</v>
      </c>
      <c r="R4" s="408"/>
      <c r="S4" s="411" t="s">
        <v>6</v>
      </c>
      <c r="T4" s="409"/>
      <c r="U4" s="410" t="s">
        <v>7</v>
      </c>
      <c r="V4" s="412"/>
      <c r="W4" s="4"/>
      <c r="X4" s="4"/>
    </row>
    <row r="5" spans="1:24" ht="13.5" thickBot="1" x14ac:dyDescent="0.25">
      <c r="A5" s="433" t="s">
        <v>8</v>
      </c>
      <c r="B5" s="434"/>
      <c r="C5" s="214" t="s">
        <v>9</v>
      </c>
      <c r="D5" s="6" t="s">
        <v>10</v>
      </c>
      <c r="E5" s="6" t="s">
        <v>9</v>
      </c>
      <c r="F5" s="215" t="s">
        <v>10</v>
      </c>
      <c r="G5" s="8" t="s">
        <v>9</v>
      </c>
      <c r="H5" s="6" t="s">
        <v>10</v>
      </c>
      <c r="I5" s="6" t="s">
        <v>9</v>
      </c>
      <c r="J5" s="3" t="s">
        <v>10</v>
      </c>
      <c r="K5" s="214" t="s">
        <v>9</v>
      </c>
      <c r="L5" s="6" t="s">
        <v>10</v>
      </c>
      <c r="M5" s="6" t="s">
        <v>9</v>
      </c>
      <c r="N5" s="215" t="s">
        <v>10</v>
      </c>
      <c r="O5" s="8" t="s">
        <v>9</v>
      </c>
      <c r="P5" s="6" t="s">
        <v>10</v>
      </c>
      <c r="Q5" s="6" t="s">
        <v>9</v>
      </c>
      <c r="R5" s="3" t="s">
        <v>10</v>
      </c>
      <c r="S5" s="214" t="s">
        <v>9</v>
      </c>
      <c r="T5" s="6" t="s">
        <v>10</v>
      </c>
      <c r="U5" s="6" t="s">
        <v>9</v>
      </c>
      <c r="V5" s="215" t="s">
        <v>10</v>
      </c>
      <c r="W5" s="4"/>
      <c r="X5" s="4"/>
    </row>
    <row r="6" spans="1:24" ht="14.25" customHeight="1" x14ac:dyDescent="0.2">
      <c r="A6" s="287">
        <v>1</v>
      </c>
      <c r="B6" s="343" t="s">
        <v>11</v>
      </c>
      <c r="C6" s="33">
        <v>3</v>
      </c>
      <c r="D6" s="30"/>
      <c r="E6" s="152">
        <f>IF(C6&gt;0,C6*34, " ")</f>
        <v>102</v>
      </c>
      <c r="F6" s="217" t="str">
        <f>IF(D6&gt;0,D6*34, " ")</f>
        <v xml:space="preserve"> </v>
      </c>
      <c r="G6" s="216">
        <v>3</v>
      </c>
      <c r="H6" s="30"/>
      <c r="I6" s="152">
        <f>IF(G6&gt;0,G6*34, " ")</f>
        <v>102</v>
      </c>
      <c r="J6" s="219" t="str">
        <f>IF(H6&gt;0,H6*34, " ")</f>
        <v xml:space="preserve"> </v>
      </c>
      <c r="K6" s="216">
        <v>3</v>
      </c>
      <c r="L6" s="30"/>
      <c r="M6" s="152">
        <f>IF(K6&gt;0,K6*34, " ")</f>
        <v>102</v>
      </c>
      <c r="N6" s="219" t="str">
        <f>IF(L6&gt;0,L6*34, " ")</f>
        <v xml:space="preserve"> </v>
      </c>
      <c r="O6" s="33">
        <v>3</v>
      </c>
      <c r="P6" s="30"/>
      <c r="Q6" s="152">
        <f>IF(O6&gt;0, O6*32, " ")</f>
        <v>96</v>
      </c>
      <c r="R6" s="217" t="str">
        <f>IF(P6&gt;0,P6*32, " ")</f>
        <v xml:space="preserve"> </v>
      </c>
      <c r="S6" s="218">
        <f>IF(C6+G6+K6+O6&gt;0,C6+G6+K6+O6, " ")</f>
        <v>12</v>
      </c>
      <c r="T6" s="152" t="str">
        <f>IF(D6+H6+L6+P6&gt;0, D6+H6+L6+P6, " ")</f>
        <v xml:space="preserve"> </v>
      </c>
      <c r="U6" s="152">
        <f>IF(S6&lt;&gt;" ", (IF(E6&lt;&gt;" ", E6, 0)+IF(I6&lt;&gt;" ", I6, 0)+IF(M6&lt;&gt;" ", M6, 0)+IF(Q6&lt;&gt;" ", Q6, 0)), " ")</f>
        <v>402</v>
      </c>
      <c r="V6" s="219" t="str">
        <f>IF(T6&lt;&gt;" ", (IF(F6&lt;&gt;" ", F6, 0)+IF(J6&lt;&gt;" ", J6, 0)+IF(N6&lt;&gt;" ", N6, 0)+IF(R6&lt;&gt;" ", R6, 0)), " ")</f>
        <v xml:space="preserve"> </v>
      </c>
      <c r="W6" s="9"/>
      <c r="X6" s="9"/>
    </row>
    <row r="7" spans="1:24" x14ac:dyDescent="0.2">
      <c r="A7" s="288">
        <v>2</v>
      </c>
      <c r="B7" s="344" t="s">
        <v>12</v>
      </c>
      <c r="C7" s="34">
        <v>2</v>
      </c>
      <c r="D7" s="32"/>
      <c r="E7" s="27">
        <f t="shared" ref="E7:F15" si="0">IF(C7&gt;0,C7*34, " ")</f>
        <v>68</v>
      </c>
      <c r="F7" s="111" t="str">
        <f t="shared" si="0"/>
        <v xml:space="preserve"> </v>
      </c>
      <c r="G7" s="220">
        <v>2</v>
      </c>
      <c r="H7" s="32"/>
      <c r="I7" s="27">
        <f t="shared" ref="I7:J15" si="1">IF(G7&gt;0,G7*34, " ")</f>
        <v>68</v>
      </c>
      <c r="J7" s="222" t="str">
        <f t="shared" si="1"/>
        <v xml:space="preserve"> </v>
      </c>
      <c r="K7" s="220">
        <v>2</v>
      </c>
      <c r="L7" s="32"/>
      <c r="M7" s="27">
        <f t="shared" ref="M7:N16" si="2">IF(K7&gt;0,K7*34, " ")</f>
        <v>68</v>
      </c>
      <c r="N7" s="222" t="str">
        <f t="shared" si="2"/>
        <v xml:space="preserve"> </v>
      </c>
      <c r="O7" s="34">
        <v>2</v>
      </c>
      <c r="P7" s="32"/>
      <c r="Q7" s="27">
        <f t="shared" ref="Q7:Q13" si="3">IF(O7&gt;0, O7*32, " ")</f>
        <v>64</v>
      </c>
      <c r="R7" s="111" t="str">
        <f t="shared" ref="R7:R13" si="4">IF(P7&gt;0,P7*32, " ")</f>
        <v xml:space="preserve"> </v>
      </c>
      <c r="S7" s="221">
        <f t="shared" ref="S7:S11" si="5">IF(C7+G7+K7+O7&gt;0,C7+G7+K7+O7, " ")</f>
        <v>8</v>
      </c>
      <c r="T7" s="27" t="str">
        <f t="shared" ref="T7:T13" si="6">IF(D7+H7+L7+P7&gt;0, D7+H7+L7+P7, " ")</f>
        <v xml:space="preserve"> </v>
      </c>
      <c r="U7" s="27">
        <f t="shared" ref="U7:V15" si="7">IF(S7&lt;&gt;" ", (IF(E7&lt;&gt;" ", E7, 0)+IF(I7&lt;&gt;" ", I7, 0)+IF(M7&lt;&gt;" ", M7, 0)+IF(Q7&lt;&gt;" ", Q7, 0)), " ")</f>
        <v>268</v>
      </c>
      <c r="V7" s="222" t="str">
        <f t="shared" si="7"/>
        <v xml:space="preserve"> </v>
      </c>
      <c r="W7" s="9"/>
      <c r="X7" s="9"/>
    </row>
    <row r="8" spans="1:24" x14ac:dyDescent="0.2">
      <c r="A8" s="317">
        <v>3</v>
      </c>
      <c r="B8" s="344" t="s">
        <v>14</v>
      </c>
      <c r="C8" s="34">
        <v>2</v>
      </c>
      <c r="D8" s="32"/>
      <c r="E8" s="27">
        <f t="shared" si="0"/>
        <v>68</v>
      </c>
      <c r="F8" s="111" t="str">
        <f t="shared" si="0"/>
        <v xml:space="preserve"> </v>
      </c>
      <c r="G8" s="220">
        <v>2</v>
      </c>
      <c r="H8" s="32"/>
      <c r="I8" s="27">
        <f t="shared" si="1"/>
        <v>68</v>
      </c>
      <c r="J8" s="222" t="str">
        <f t="shared" si="1"/>
        <v xml:space="preserve"> </v>
      </c>
      <c r="K8" s="220">
        <v>2</v>
      </c>
      <c r="L8" s="32"/>
      <c r="M8" s="27">
        <f t="shared" si="2"/>
        <v>68</v>
      </c>
      <c r="N8" s="222" t="str">
        <f t="shared" si="2"/>
        <v xml:space="preserve"> </v>
      </c>
      <c r="O8" s="34">
        <v>2</v>
      </c>
      <c r="P8" s="32"/>
      <c r="Q8" s="27">
        <f t="shared" si="3"/>
        <v>64</v>
      </c>
      <c r="R8" s="111" t="str">
        <f t="shared" si="4"/>
        <v xml:space="preserve"> </v>
      </c>
      <c r="S8" s="221">
        <f t="shared" si="5"/>
        <v>8</v>
      </c>
      <c r="T8" s="27" t="str">
        <f t="shared" si="6"/>
        <v xml:space="preserve"> </v>
      </c>
      <c r="U8" s="27">
        <f t="shared" si="7"/>
        <v>268</v>
      </c>
      <c r="V8" s="222" t="str">
        <f t="shared" si="7"/>
        <v xml:space="preserve"> </v>
      </c>
      <c r="W8" s="9"/>
      <c r="X8" s="9"/>
    </row>
    <row r="9" spans="1:24" x14ac:dyDescent="0.2">
      <c r="A9" s="288">
        <v>4</v>
      </c>
      <c r="B9" s="345" t="s">
        <v>35</v>
      </c>
      <c r="C9" s="34">
        <v>4</v>
      </c>
      <c r="D9" s="32"/>
      <c r="E9" s="27">
        <f t="shared" si="0"/>
        <v>136</v>
      </c>
      <c r="F9" s="111" t="str">
        <f t="shared" si="0"/>
        <v xml:space="preserve"> </v>
      </c>
      <c r="G9" s="220">
        <v>4</v>
      </c>
      <c r="H9" s="32"/>
      <c r="I9" s="27">
        <f t="shared" si="1"/>
        <v>136</v>
      </c>
      <c r="J9" s="222" t="str">
        <f t="shared" si="1"/>
        <v xml:space="preserve"> </v>
      </c>
      <c r="K9" s="220">
        <v>3</v>
      </c>
      <c r="L9" s="32"/>
      <c r="M9" s="27">
        <f t="shared" si="2"/>
        <v>102</v>
      </c>
      <c r="N9" s="222" t="str">
        <f t="shared" si="2"/>
        <v xml:space="preserve"> </v>
      </c>
      <c r="O9" s="34">
        <v>3</v>
      </c>
      <c r="P9" s="32"/>
      <c r="Q9" s="27">
        <f t="shared" si="3"/>
        <v>96</v>
      </c>
      <c r="R9" s="111" t="str">
        <f t="shared" si="4"/>
        <v xml:space="preserve"> </v>
      </c>
      <c r="S9" s="221">
        <f t="shared" si="5"/>
        <v>14</v>
      </c>
      <c r="T9" s="27" t="str">
        <f t="shared" si="6"/>
        <v xml:space="preserve"> </v>
      </c>
      <c r="U9" s="27">
        <f t="shared" si="7"/>
        <v>470</v>
      </c>
      <c r="V9" s="222" t="str">
        <f t="shared" si="7"/>
        <v xml:space="preserve"> </v>
      </c>
      <c r="W9" s="9"/>
      <c r="X9" s="9"/>
    </row>
    <row r="10" spans="1:24" x14ac:dyDescent="0.2">
      <c r="A10" s="317">
        <v>5</v>
      </c>
      <c r="B10" s="345" t="s">
        <v>20</v>
      </c>
      <c r="C10" s="34"/>
      <c r="D10" s="32">
        <v>2</v>
      </c>
      <c r="E10" s="27" t="str">
        <f t="shared" si="0"/>
        <v xml:space="preserve"> </v>
      </c>
      <c r="F10" s="111">
        <f t="shared" si="0"/>
        <v>68</v>
      </c>
      <c r="G10" s="220"/>
      <c r="H10" s="32"/>
      <c r="I10" s="27" t="str">
        <f t="shared" si="1"/>
        <v xml:space="preserve"> </v>
      </c>
      <c r="J10" s="222" t="str">
        <f t="shared" si="1"/>
        <v xml:space="preserve"> </v>
      </c>
      <c r="K10" s="220"/>
      <c r="L10" s="32"/>
      <c r="M10" s="27" t="str">
        <f t="shared" si="2"/>
        <v xml:space="preserve"> </v>
      </c>
      <c r="N10" s="222" t="str">
        <f t="shared" si="2"/>
        <v xml:space="preserve"> </v>
      </c>
      <c r="O10" s="34"/>
      <c r="P10" s="32"/>
      <c r="Q10" s="27" t="str">
        <f t="shared" si="3"/>
        <v xml:space="preserve"> </v>
      </c>
      <c r="R10" s="111" t="str">
        <f t="shared" si="4"/>
        <v xml:space="preserve"> </v>
      </c>
      <c r="S10" s="221" t="str">
        <f t="shared" si="5"/>
        <v xml:space="preserve"> </v>
      </c>
      <c r="T10" s="27">
        <f t="shared" si="6"/>
        <v>2</v>
      </c>
      <c r="U10" s="27" t="str">
        <f t="shared" si="7"/>
        <v xml:space="preserve"> </v>
      </c>
      <c r="V10" s="222">
        <f t="shared" si="7"/>
        <v>68</v>
      </c>
      <c r="W10" s="9"/>
      <c r="X10" s="9"/>
    </row>
    <row r="11" spans="1:24" x14ac:dyDescent="0.2">
      <c r="A11" s="288">
        <v>6</v>
      </c>
      <c r="B11" s="344" t="s">
        <v>13</v>
      </c>
      <c r="C11" s="34">
        <v>2</v>
      </c>
      <c r="D11" s="32"/>
      <c r="E11" s="27">
        <f t="shared" si="0"/>
        <v>68</v>
      </c>
      <c r="F11" s="111" t="str">
        <f t="shared" si="0"/>
        <v xml:space="preserve"> </v>
      </c>
      <c r="G11" s="220"/>
      <c r="H11" s="32"/>
      <c r="I11" s="27" t="str">
        <f t="shared" si="1"/>
        <v xml:space="preserve"> </v>
      </c>
      <c r="J11" s="222" t="str">
        <f t="shared" si="1"/>
        <v xml:space="preserve"> </v>
      </c>
      <c r="K11" s="220"/>
      <c r="L11" s="32"/>
      <c r="M11" s="27" t="str">
        <f t="shared" si="2"/>
        <v xml:space="preserve"> </v>
      </c>
      <c r="N11" s="222" t="str">
        <f t="shared" si="2"/>
        <v xml:space="preserve"> </v>
      </c>
      <c r="O11" s="34"/>
      <c r="P11" s="32"/>
      <c r="Q11" s="27" t="str">
        <f t="shared" si="3"/>
        <v xml:space="preserve"> </v>
      </c>
      <c r="R11" s="111" t="str">
        <f t="shared" si="4"/>
        <v xml:space="preserve"> </v>
      </c>
      <c r="S11" s="221">
        <f t="shared" si="5"/>
        <v>2</v>
      </c>
      <c r="T11" s="27" t="str">
        <f t="shared" si="6"/>
        <v xml:space="preserve"> </v>
      </c>
      <c r="U11" s="27">
        <f t="shared" si="7"/>
        <v>68</v>
      </c>
      <c r="V11" s="222" t="str">
        <f t="shared" si="7"/>
        <v xml:space="preserve"> </v>
      </c>
      <c r="W11" s="9"/>
      <c r="X11" s="9"/>
    </row>
    <row r="12" spans="1:24" x14ac:dyDescent="0.2">
      <c r="A12" s="317">
        <v>7</v>
      </c>
      <c r="B12" s="344" t="s">
        <v>66</v>
      </c>
      <c r="C12" s="34"/>
      <c r="D12" s="32"/>
      <c r="E12" s="27" t="str">
        <f t="shared" si="0"/>
        <v xml:space="preserve"> </v>
      </c>
      <c r="F12" s="111" t="str">
        <f t="shared" si="0"/>
        <v xml:space="preserve"> </v>
      </c>
      <c r="G12" s="220"/>
      <c r="H12" s="32"/>
      <c r="I12" s="27" t="str">
        <f t="shared" si="1"/>
        <v xml:space="preserve"> </v>
      </c>
      <c r="J12" s="222" t="str">
        <f t="shared" si="1"/>
        <v xml:space="preserve"> </v>
      </c>
      <c r="K12" s="220">
        <v>2</v>
      </c>
      <c r="L12" s="32"/>
      <c r="M12" s="27">
        <f t="shared" si="2"/>
        <v>68</v>
      </c>
      <c r="N12" s="222" t="str">
        <f t="shared" si="2"/>
        <v xml:space="preserve"> </v>
      </c>
      <c r="O12" s="34"/>
      <c r="P12" s="32"/>
      <c r="Q12" s="27" t="str">
        <f t="shared" si="3"/>
        <v xml:space="preserve"> </v>
      </c>
      <c r="R12" s="111" t="str">
        <f t="shared" si="4"/>
        <v xml:space="preserve"> </v>
      </c>
      <c r="S12" s="221">
        <v>2</v>
      </c>
      <c r="T12" s="27" t="str">
        <f t="shared" si="6"/>
        <v xml:space="preserve"> </v>
      </c>
      <c r="U12" s="27">
        <f t="shared" si="7"/>
        <v>68</v>
      </c>
      <c r="V12" s="222" t="str">
        <f t="shared" si="7"/>
        <v xml:space="preserve"> </v>
      </c>
      <c r="W12" s="9"/>
      <c r="X12" s="9"/>
    </row>
    <row r="13" spans="1:24" x14ac:dyDescent="0.2">
      <c r="A13" s="288">
        <v>8</v>
      </c>
      <c r="B13" s="344" t="s">
        <v>21</v>
      </c>
      <c r="C13" s="34">
        <v>2</v>
      </c>
      <c r="D13" s="32"/>
      <c r="E13" s="27">
        <f t="shared" si="0"/>
        <v>68</v>
      </c>
      <c r="F13" s="111" t="str">
        <f t="shared" si="0"/>
        <v xml:space="preserve"> </v>
      </c>
      <c r="G13" s="220">
        <v>2</v>
      </c>
      <c r="H13" s="32"/>
      <c r="I13" s="27">
        <f t="shared" si="1"/>
        <v>68</v>
      </c>
      <c r="J13" s="222" t="str">
        <f t="shared" si="1"/>
        <v xml:space="preserve"> </v>
      </c>
      <c r="K13" s="220"/>
      <c r="L13" s="32"/>
      <c r="M13" s="27" t="str">
        <f t="shared" si="2"/>
        <v xml:space="preserve"> </v>
      </c>
      <c r="N13" s="222" t="str">
        <f t="shared" si="2"/>
        <v xml:space="preserve"> </v>
      </c>
      <c r="O13" s="34"/>
      <c r="P13" s="32"/>
      <c r="Q13" s="27" t="str">
        <f t="shared" si="3"/>
        <v xml:space="preserve"> </v>
      </c>
      <c r="R13" s="111" t="str">
        <f t="shared" si="4"/>
        <v xml:space="preserve"> </v>
      </c>
      <c r="S13" s="221">
        <f t="shared" ref="S13" si="8">IF(C13+G13+K13+O13&gt;0,C13+G13+K13+O13, " ")</f>
        <v>4</v>
      </c>
      <c r="T13" s="27" t="str">
        <f t="shared" si="6"/>
        <v xml:space="preserve"> </v>
      </c>
      <c r="U13" s="27">
        <f t="shared" si="7"/>
        <v>136</v>
      </c>
      <c r="V13" s="222" t="str">
        <f t="shared" si="7"/>
        <v xml:space="preserve"> </v>
      </c>
      <c r="W13" s="9"/>
      <c r="X13" s="9"/>
    </row>
    <row r="14" spans="1:24" x14ac:dyDescent="0.2">
      <c r="A14" s="317">
        <v>9</v>
      </c>
      <c r="B14" s="356" t="s">
        <v>68</v>
      </c>
      <c r="C14" s="34">
        <v>1</v>
      </c>
      <c r="D14" s="32"/>
      <c r="E14" s="27">
        <f t="shared" si="0"/>
        <v>34</v>
      </c>
      <c r="F14" s="111"/>
      <c r="G14" s="220">
        <v>1</v>
      </c>
      <c r="H14" s="32"/>
      <c r="I14" s="27">
        <f t="shared" si="1"/>
        <v>34</v>
      </c>
      <c r="J14" s="222"/>
      <c r="K14" s="220">
        <v>1</v>
      </c>
      <c r="L14" s="32"/>
      <c r="M14" s="27">
        <f t="shared" si="2"/>
        <v>34</v>
      </c>
      <c r="N14" s="222"/>
      <c r="O14" s="34">
        <v>1</v>
      </c>
      <c r="P14" s="32"/>
      <c r="Q14" s="27">
        <f t="shared" ref="Q14:Q16" si="9">IF(O14&gt;0,O14*32, " ")</f>
        <v>32</v>
      </c>
      <c r="R14" s="111"/>
      <c r="S14" s="292">
        <f t="shared" ref="S14:S15" si="10">C14+G14+K14+O14</f>
        <v>4</v>
      </c>
      <c r="T14" s="45"/>
      <c r="U14" s="45">
        <f t="shared" si="7"/>
        <v>134</v>
      </c>
      <c r="V14" s="293"/>
      <c r="W14" s="9"/>
      <c r="X14" s="9"/>
    </row>
    <row r="15" spans="1:24" x14ac:dyDescent="0.2">
      <c r="A15" s="288">
        <v>10</v>
      </c>
      <c r="B15" s="357" t="s">
        <v>69</v>
      </c>
      <c r="C15" s="34">
        <v>1</v>
      </c>
      <c r="D15" s="32"/>
      <c r="E15" s="27">
        <f t="shared" si="0"/>
        <v>34</v>
      </c>
      <c r="F15" s="111"/>
      <c r="G15" s="220">
        <v>1</v>
      </c>
      <c r="H15" s="32"/>
      <c r="I15" s="27">
        <f t="shared" si="1"/>
        <v>34</v>
      </c>
      <c r="J15" s="222"/>
      <c r="K15" s="220"/>
      <c r="L15" s="32"/>
      <c r="M15" s="27" t="str">
        <f t="shared" si="2"/>
        <v xml:space="preserve"> </v>
      </c>
      <c r="N15" s="222"/>
      <c r="O15" s="34"/>
      <c r="P15" s="32"/>
      <c r="Q15" s="27" t="str">
        <f t="shared" si="9"/>
        <v xml:space="preserve"> </v>
      </c>
      <c r="R15" s="111"/>
      <c r="S15" s="221">
        <f t="shared" si="10"/>
        <v>2</v>
      </c>
      <c r="T15" s="142"/>
      <c r="U15" s="27">
        <f t="shared" si="7"/>
        <v>68</v>
      </c>
      <c r="V15" s="294"/>
      <c r="W15" s="9"/>
      <c r="X15" s="9"/>
    </row>
    <row r="16" spans="1:24" ht="13.5" thickBot="1" x14ac:dyDescent="0.25">
      <c r="A16" s="317">
        <v>11</v>
      </c>
      <c r="B16" s="347" t="s">
        <v>70</v>
      </c>
      <c r="C16" s="223"/>
      <c r="D16" s="149"/>
      <c r="E16" s="47" t="str">
        <f>IF(C16&gt;0,C16*34, " ")</f>
        <v xml:space="preserve"> </v>
      </c>
      <c r="F16" s="289"/>
      <c r="G16" s="290"/>
      <c r="H16" s="149"/>
      <c r="I16" s="47"/>
      <c r="J16" s="291"/>
      <c r="K16" s="290">
        <v>1</v>
      </c>
      <c r="L16" s="149"/>
      <c r="M16" s="47">
        <f t="shared" si="2"/>
        <v>34</v>
      </c>
      <c r="N16" s="291"/>
      <c r="O16" s="223">
        <v>1</v>
      </c>
      <c r="P16" s="149"/>
      <c r="Q16" s="47">
        <f t="shared" si="9"/>
        <v>32</v>
      </c>
      <c r="R16" s="289"/>
      <c r="S16" s="295">
        <f>C16+G16+K16+O16</f>
        <v>2</v>
      </c>
      <c r="T16" s="47">
        <f>D16+H16+L16+P16</f>
        <v>0</v>
      </c>
      <c r="U16" s="47">
        <f>IF(S16&lt;&gt;" ", (IF(E16&lt;&gt;" ", E16, 0)+IF(I16&lt;&gt;" ", I16, 0)+IF(M16&lt;&gt;" ", M16, 0)+IF(Q16&lt;&gt;" ", Q16, 0)), " ")</f>
        <v>66</v>
      </c>
      <c r="V16" s="291">
        <f>IF(T16&lt;&gt;" ", (IF(F16&lt;&gt;" ", F16, 0)+IF(J16&lt;&gt;" ", J16, 0)+IF(N16&lt;&gt;" ", N16, 0)+IF(R16&lt;&gt;" ", R16, 0)), " ")</f>
        <v>0</v>
      </c>
      <c r="W16" s="9"/>
      <c r="X16" s="9"/>
    </row>
    <row r="17" spans="1:24" ht="13.5" thickBot="1" x14ac:dyDescent="0.25">
      <c r="A17" s="435" t="s">
        <v>16</v>
      </c>
      <c r="B17" s="436"/>
      <c r="C17" s="224" t="s">
        <v>9</v>
      </c>
      <c r="D17" s="225" t="s">
        <v>10</v>
      </c>
      <c r="E17" s="225" t="s">
        <v>9</v>
      </c>
      <c r="F17" s="226" t="s">
        <v>10</v>
      </c>
      <c r="G17" s="227" t="s">
        <v>9</v>
      </c>
      <c r="H17" s="225" t="s">
        <v>10</v>
      </c>
      <c r="I17" s="225" t="s">
        <v>9</v>
      </c>
      <c r="J17" s="228" t="s">
        <v>10</v>
      </c>
      <c r="K17" s="224" t="s">
        <v>9</v>
      </c>
      <c r="L17" s="225" t="s">
        <v>10</v>
      </c>
      <c r="M17" s="225" t="s">
        <v>9</v>
      </c>
      <c r="N17" s="226" t="s">
        <v>10</v>
      </c>
      <c r="O17" s="227" t="s">
        <v>9</v>
      </c>
      <c r="P17" s="225" t="s">
        <v>10</v>
      </c>
      <c r="Q17" s="225" t="s">
        <v>9</v>
      </c>
      <c r="R17" s="228" t="s">
        <v>10</v>
      </c>
      <c r="S17" s="224" t="s">
        <v>9</v>
      </c>
      <c r="T17" s="225" t="s">
        <v>10</v>
      </c>
      <c r="U17" s="225" t="s">
        <v>9</v>
      </c>
      <c r="V17" s="226" t="s">
        <v>10</v>
      </c>
      <c r="W17" s="9"/>
      <c r="X17" s="9"/>
    </row>
    <row r="18" spans="1:24" s="109" customFormat="1" x14ac:dyDescent="0.2">
      <c r="A18" s="330">
        <v>1</v>
      </c>
      <c r="B18" s="338" t="s">
        <v>80</v>
      </c>
      <c r="C18" s="350"/>
      <c r="D18" s="230">
        <v>4</v>
      </c>
      <c r="E18" s="121" t="str">
        <f t="shared" ref="E18:F39" si="11">IF(C18&gt;0,C18*34, " ")</f>
        <v xml:space="preserve"> </v>
      </c>
      <c r="F18" s="231">
        <f t="shared" si="11"/>
        <v>136</v>
      </c>
      <c r="G18" s="229"/>
      <c r="H18" s="230"/>
      <c r="I18" s="54" t="str">
        <f t="shared" ref="I18:J39" si="12">IF(G18&gt;0,G18*34, " ")</f>
        <v xml:space="preserve"> </v>
      </c>
      <c r="J18" s="231" t="str">
        <f t="shared" si="12"/>
        <v xml:space="preserve"> </v>
      </c>
      <c r="K18" s="229"/>
      <c r="L18" s="230"/>
      <c r="M18" s="121"/>
      <c r="N18" s="231" t="str">
        <f t="shared" ref="M18:N39" si="13">IF(L18&gt;0,L18*34, " ")</f>
        <v xml:space="preserve"> </v>
      </c>
      <c r="O18" s="229"/>
      <c r="P18" s="230"/>
      <c r="Q18" s="121"/>
      <c r="R18" s="231" t="str">
        <f t="shared" ref="Q18:R39" si="14">IF(P18&gt;0,P18*32, " ")</f>
        <v xml:space="preserve"> </v>
      </c>
      <c r="S18" s="232" t="str">
        <f>IF(C18+G18+K18+O18&gt;0,C18+G18+K18+O18, " ")</f>
        <v xml:space="preserve"> </v>
      </c>
      <c r="T18" s="121">
        <f>IF(D18+H18+L18+P18&gt;0, D18+H18+L18+P18, " ")</f>
        <v>4</v>
      </c>
      <c r="U18" s="121" t="str">
        <f>IF(S18&lt;&gt;" ", (IF(E18&lt;&gt;" ", E18, 0)+IF(I18&lt;&gt;" ", I18, 0)+IF(M18&lt;&gt;" ", M18, 0)+IF(Q18&lt;&gt;" ", Q18, 0)), " ")</f>
        <v xml:space="preserve"> </v>
      </c>
      <c r="V18" s="233">
        <f>IF(T18&lt;&gt;" ", (IF(F18&lt;&gt;" ", F18, 0)+IF(J18&lt;&gt;" ", J18, 0)+IF(N18&lt;&gt;" ", N18, 0)+IF(R18&lt;&gt;" ", R18, 0)), " ")</f>
        <v>136</v>
      </c>
      <c r="W18" s="122"/>
      <c r="X18" s="122"/>
    </row>
    <row r="19" spans="1:24" s="109" customFormat="1" x14ac:dyDescent="0.2">
      <c r="A19" s="330">
        <v>2</v>
      </c>
      <c r="B19" s="335" t="s">
        <v>81</v>
      </c>
      <c r="C19" s="113">
        <v>4</v>
      </c>
      <c r="D19" s="112"/>
      <c r="E19" s="62">
        <f t="shared" si="11"/>
        <v>136</v>
      </c>
      <c r="F19" s="65" t="str">
        <f t="shared" si="11"/>
        <v xml:space="preserve"> </v>
      </c>
      <c r="G19" s="234">
        <v>2</v>
      </c>
      <c r="H19" s="112"/>
      <c r="I19" s="62">
        <f t="shared" si="12"/>
        <v>68</v>
      </c>
      <c r="J19" s="187"/>
      <c r="K19" s="234"/>
      <c r="L19" s="112"/>
      <c r="M19" s="58" t="str">
        <f t="shared" si="13"/>
        <v xml:space="preserve"> </v>
      </c>
      <c r="N19" s="65" t="str">
        <f t="shared" si="13"/>
        <v xml:space="preserve"> </v>
      </c>
      <c r="O19" s="234"/>
      <c r="P19" s="112"/>
      <c r="Q19" s="62" t="str">
        <f t="shared" si="14"/>
        <v xml:space="preserve"> </v>
      </c>
      <c r="R19" s="65" t="str">
        <f t="shared" si="14"/>
        <v xml:space="preserve"> </v>
      </c>
      <c r="S19" s="235">
        <f t="shared" ref="S19:S39" si="15">IF(C19+G19+K19+O19&gt;0,C19+G19+K19+O19, " ")</f>
        <v>6</v>
      </c>
      <c r="T19" s="62" t="str">
        <f t="shared" ref="T19:T20" si="16">IF(D19+H19+L19+P19&gt;0, D19+H19+L19+P19, " ")</f>
        <v xml:space="preserve"> </v>
      </c>
      <c r="U19" s="62">
        <f t="shared" ref="U19:V39" si="17">IF(S19&lt;&gt;" ", (IF(E19&lt;&gt;" ", E19, 0)+IF(I19&lt;&gt;" ", I19, 0)+IF(M19&lt;&gt;" ", M19, 0)+IF(Q19&lt;&gt;" ", Q19, 0)), " ")</f>
        <v>204</v>
      </c>
      <c r="V19" s="236" t="str">
        <f t="shared" ref="V19:V20" si="18">IF(T19&lt;&gt;" ", (IF(F19&lt;&gt;" ", F19, 0)+IF(J19&lt;&gt;" ", J19, 0)+IF(N19&lt;&gt;" ", N19, 0)+IF(R19&lt;&gt;" ", R19, 0)), " ")</f>
        <v xml:space="preserve"> </v>
      </c>
      <c r="W19" s="122"/>
      <c r="X19" s="122"/>
    </row>
    <row r="20" spans="1:24" s="109" customFormat="1" x14ac:dyDescent="0.2">
      <c r="A20" s="330">
        <v>3</v>
      </c>
      <c r="B20" s="335" t="s">
        <v>94</v>
      </c>
      <c r="C20" s="113">
        <v>2</v>
      </c>
      <c r="D20" s="112"/>
      <c r="E20" s="62">
        <f t="shared" si="11"/>
        <v>68</v>
      </c>
      <c r="F20" s="65" t="str">
        <f t="shared" si="11"/>
        <v xml:space="preserve"> </v>
      </c>
      <c r="G20" s="234"/>
      <c r="H20" s="112"/>
      <c r="I20" s="62" t="str">
        <f t="shared" si="12"/>
        <v xml:space="preserve"> </v>
      </c>
      <c r="J20" s="187"/>
      <c r="K20" s="234"/>
      <c r="L20" s="112"/>
      <c r="M20" s="58" t="str">
        <f t="shared" si="13"/>
        <v xml:space="preserve"> </v>
      </c>
      <c r="N20" s="65" t="str">
        <f t="shared" si="13"/>
        <v xml:space="preserve"> </v>
      </c>
      <c r="O20" s="234"/>
      <c r="P20" s="112"/>
      <c r="Q20" s="62" t="str">
        <f t="shared" si="14"/>
        <v xml:space="preserve"> </v>
      </c>
      <c r="R20" s="65" t="str">
        <f t="shared" si="14"/>
        <v xml:space="preserve"> </v>
      </c>
      <c r="S20" s="235">
        <f t="shared" si="15"/>
        <v>2</v>
      </c>
      <c r="T20" s="62" t="str">
        <f t="shared" si="16"/>
        <v xml:space="preserve"> </v>
      </c>
      <c r="U20" s="62">
        <f t="shared" si="17"/>
        <v>68</v>
      </c>
      <c r="V20" s="236" t="str">
        <f t="shared" si="18"/>
        <v xml:space="preserve"> </v>
      </c>
      <c r="W20" s="122"/>
      <c r="X20" s="122"/>
    </row>
    <row r="21" spans="1:24" s="109" customFormat="1" x14ac:dyDescent="0.2">
      <c r="A21" s="330">
        <v>4</v>
      </c>
      <c r="B21" s="335" t="s">
        <v>102</v>
      </c>
      <c r="C21" s="113">
        <v>2</v>
      </c>
      <c r="D21" s="112"/>
      <c r="E21" s="62">
        <f t="shared" si="11"/>
        <v>68</v>
      </c>
      <c r="F21" s="65" t="str">
        <f t="shared" si="11"/>
        <v xml:space="preserve"> </v>
      </c>
      <c r="G21" s="234">
        <v>2</v>
      </c>
      <c r="H21" s="112"/>
      <c r="I21" s="62">
        <f t="shared" si="12"/>
        <v>68</v>
      </c>
      <c r="J21" s="65" t="str">
        <f t="shared" si="12"/>
        <v xml:space="preserve"> </v>
      </c>
      <c r="K21" s="234"/>
      <c r="L21" s="112"/>
      <c r="M21" s="58" t="str">
        <f t="shared" si="13"/>
        <v xml:space="preserve"> </v>
      </c>
      <c r="N21" s="65" t="str">
        <f t="shared" si="13"/>
        <v xml:space="preserve"> </v>
      </c>
      <c r="O21" s="234"/>
      <c r="P21" s="112"/>
      <c r="Q21" s="62" t="str">
        <f t="shared" si="14"/>
        <v xml:space="preserve"> </v>
      </c>
      <c r="R21" s="65" t="str">
        <f t="shared" si="14"/>
        <v xml:space="preserve"> </v>
      </c>
      <c r="S21" s="235">
        <f t="shared" si="15"/>
        <v>4</v>
      </c>
      <c r="T21" s="62" t="str">
        <f t="shared" ref="T21:T39" si="19">IF(D21+H21+L21+P21&gt;0, D21+H21+L21+P21, " ")</f>
        <v xml:space="preserve"> </v>
      </c>
      <c r="U21" s="62">
        <f t="shared" si="17"/>
        <v>136</v>
      </c>
      <c r="V21" s="236" t="str">
        <f t="shared" si="17"/>
        <v xml:space="preserve"> </v>
      </c>
      <c r="W21" s="122"/>
      <c r="X21" s="122"/>
    </row>
    <row r="22" spans="1:24" s="109" customFormat="1" x14ac:dyDescent="0.2">
      <c r="A22" s="330">
        <v>5</v>
      </c>
      <c r="B22" s="335" t="s">
        <v>27</v>
      </c>
      <c r="C22" s="113"/>
      <c r="D22" s="112"/>
      <c r="E22" s="62"/>
      <c r="F22" s="65"/>
      <c r="G22" s="234">
        <v>3</v>
      </c>
      <c r="H22" s="112"/>
      <c r="I22" s="62">
        <f>IF(G22&gt;0,G22*34, " ")</f>
        <v>102</v>
      </c>
      <c r="J22" s="187"/>
      <c r="K22" s="234"/>
      <c r="L22" s="112"/>
      <c r="M22" s="58"/>
      <c r="N22" s="65"/>
      <c r="O22" s="234"/>
      <c r="P22" s="112"/>
      <c r="Q22" s="62"/>
      <c r="R22" s="65"/>
      <c r="S22" s="235">
        <f>IF(C22+G22+K22+O22&gt;0,C22+G22+K22+O22, " ")</f>
        <v>3</v>
      </c>
      <c r="T22" s="62"/>
      <c r="U22" s="62">
        <f>IF(S22&lt;&gt;" ", (IF(E22&lt;&gt;" ", E22, 0)+IF(I22&lt;&gt;" ", I22, 0)+IF(M22&lt;&gt;" ", M22, 0)+IF(Q22&lt;&gt;" ", Q22, 0)), " ")</f>
        <v>102</v>
      </c>
      <c r="V22" s="236"/>
      <c r="W22" s="122"/>
      <c r="X22" s="122"/>
    </row>
    <row r="23" spans="1:24" s="109" customFormat="1" x14ac:dyDescent="0.2">
      <c r="A23" s="330">
        <v>6</v>
      </c>
      <c r="B23" s="335" t="s">
        <v>32</v>
      </c>
      <c r="C23" s="113"/>
      <c r="D23" s="112"/>
      <c r="E23" s="62" t="str">
        <f t="shared" si="11"/>
        <v xml:space="preserve"> </v>
      </c>
      <c r="F23" s="65" t="str">
        <f t="shared" si="11"/>
        <v xml:space="preserve"> </v>
      </c>
      <c r="G23" s="234">
        <v>2</v>
      </c>
      <c r="H23" s="112"/>
      <c r="I23" s="62">
        <f t="shared" si="12"/>
        <v>68</v>
      </c>
      <c r="J23" s="65" t="str">
        <f t="shared" si="12"/>
        <v xml:space="preserve"> </v>
      </c>
      <c r="K23" s="234"/>
      <c r="L23" s="112"/>
      <c r="M23" s="62" t="str">
        <f t="shared" si="13"/>
        <v xml:space="preserve"> </v>
      </c>
      <c r="N23" s="65" t="str">
        <f t="shared" si="13"/>
        <v xml:space="preserve"> </v>
      </c>
      <c r="O23" s="234"/>
      <c r="P23" s="112"/>
      <c r="Q23" s="62" t="str">
        <f t="shared" si="14"/>
        <v xml:space="preserve"> </v>
      </c>
      <c r="R23" s="65" t="str">
        <f t="shared" si="14"/>
        <v xml:space="preserve"> </v>
      </c>
      <c r="S23" s="235">
        <f t="shared" si="15"/>
        <v>2</v>
      </c>
      <c r="T23" s="62" t="str">
        <f t="shared" si="19"/>
        <v xml:space="preserve"> </v>
      </c>
      <c r="U23" s="62">
        <f t="shared" si="17"/>
        <v>68</v>
      </c>
      <c r="V23" s="236" t="str">
        <f t="shared" si="17"/>
        <v xml:space="preserve"> </v>
      </c>
      <c r="W23" s="122"/>
      <c r="X23" s="122"/>
    </row>
    <row r="24" spans="1:24" s="109" customFormat="1" x14ac:dyDescent="0.2">
      <c r="A24" s="330">
        <v>7</v>
      </c>
      <c r="B24" s="339" t="s">
        <v>43</v>
      </c>
      <c r="C24" s="351"/>
      <c r="D24" s="283"/>
      <c r="E24" s="58"/>
      <c r="F24" s="187"/>
      <c r="G24" s="282">
        <v>2</v>
      </c>
      <c r="H24" s="283"/>
      <c r="I24" s="62">
        <f>IF(G24&gt;0,G24*34, " ")</f>
        <v>68</v>
      </c>
      <c r="J24" s="187"/>
      <c r="K24" s="282">
        <v>3</v>
      </c>
      <c r="L24" s="283"/>
      <c r="M24" s="58">
        <f>IF(K24&gt;0,K24*34, " ")</f>
        <v>102</v>
      </c>
      <c r="N24" s="187"/>
      <c r="O24" s="282"/>
      <c r="P24" s="283"/>
      <c r="Q24" s="58"/>
      <c r="R24" s="187"/>
      <c r="S24" s="235">
        <f>IF(C24+G24+K24+O24&gt;0,C24+G24+K24+O24, " ")</f>
        <v>5</v>
      </c>
      <c r="T24" s="62" t="str">
        <f>IF(D24+H24+L24+P24&gt;0, D24+H24+L24+P24, " ")</f>
        <v xml:space="preserve"> </v>
      </c>
      <c r="U24" s="62">
        <f>IF(S24&lt;&gt;" ", (IF(E24&lt;&gt;" ", E24, 0)+IF(I24&lt;&gt;" ", I24, 0)+IF(M24&lt;&gt;" ", M24, 0)+IF(Q24&lt;&gt;" ", Q24, 0)), " ")</f>
        <v>170</v>
      </c>
      <c r="V24" s="236" t="str">
        <f>IF(T24&lt;&gt;" ", (IF(F24&lt;&gt;" ", F24, 0)+IF(J24&lt;&gt;" ", J24, 0)+IF(N24&lt;&gt;" ", N24, 0)+IF(R24&lt;&gt;" ", R24, 0)), " ")</f>
        <v xml:space="preserve"> </v>
      </c>
      <c r="W24" s="122"/>
      <c r="X24" s="122"/>
    </row>
    <row r="25" spans="1:24" s="109" customFormat="1" x14ac:dyDescent="0.2">
      <c r="A25" s="330">
        <v>8</v>
      </c>
      <c r="B25" s="335" t="s">
        <v>44</v>
      </c>
      <c r="C25" s="113"/>
      <c r="D25" s="112"/>
      <c r="E25" s="62" t="str">
        <f>IF(C25&gt;0,C25*34, " ")</f>
        <v xml:space="preserve"> </v>
      </c>
      <c r="F25" s="65" t="str">
        <f>IF(D25&gt;0,D25*34, " ")</f>
        <v xml:space="preserve"> </v>
      </c>
      <c r="G25" s="234"/>
      <c r="H25" s="112">
        <v>2</v>
      </c>
      <c r="I25" s="62" t="str">
        <f>IF(G25&gt;0,G25*34, " ")</f>
        <v xml:space="preserve"> </v>
      </c>
      <c r="J25" s="65">
        <f>IF(H25&gt;0,H25*34, " ")</f>
        <v>68</v>
      </c>
      <c r="K25" s="234"/>
      <c r="L25" s="112">
        <v>3</v>
      </c>
      <c r="M25" s="62" t="str">
        <f>IF(K25&gt;0,K25*34, " ")</f>
        <v xml:space="preserve"> </v>
      </c>
      <c r="N25" s="65">
        <f>IF(L25&gt;0,L25*34, " ")</f>
        <v>102</v>
      </c>
      <c r="O25" s="234"/>
      <c r="P25" s="112"/>
      <c r="Q25" s="62" t="str">
        <f>IF(O25&gt;0,O25*32, " ")</f>
        <v xml:space="preserve"> </v>
      </c>
      <c r="R25" s="65" t="str">
        <f>IF(P25&gt;0,P25*32, " ")</f>
        <v xml:space="preserve"> </v>
      </c>
      <c r="S25" s="235" t="str">
        <f>IF(C25+G25+K25+O25&gt;0,C25+G25+K25+O25, " ")</f>
        <v xml:space="preserve"> </v>
      </c>
      <c r="T25" s="62">
        <f>IF(D25+H25+L25+P25&gt;0, D25+H25+L25+P25, " ")</f>
        <v>5</v>
      </c>
      <c r="U25" s="62" t="str">
        <f>IF(S25&lt;&gt;" ", (IF(E25&lt;&gt;" ", E25, 0)+IF(I25&lt;&gt;" ", I25, 0)+IF(M25&lt;&gt;" ", M25, 0)+IF(Q25&lt;&gt;" ", Q25, 0)), " ")</f>
        <v xml:space="preserve"> </v>
      </c>
      <c r="V25" s="236">
        <f>IF(T25&lt;&gt;" ", (IF(F25&lt;&gt;" ", F25, 0)+IF(J25&lt;&gt;" ", J25, 0)+IF(N25&lt;&gt;" ", N25, 0)+IF(R25&lt;&gt;" ", R25, 0)), " ")</f>
        <v>170</v>
      </c>
      <c r="W25" s="122"/>
      <c r="X25" s="122"/>
    </row>
    <row r="26" spans="1:24" s="109" customFormat="1" x14ac:dyDescent="0.2">
      <c r="A26" s="330">
        <v>9</v>
      </c>
      <c r="B26" s="335" t="s">
        <v>46</v>
      </c>
      <c r="C26" s="113"/>
      <c r="D26" s="112"/>
      <c r="E26" s="62" t="str">
        <f t="shared" si="11"/>
        <v xml:space="preserve"> </v>
      </c>
      <c r="F26" s="65" t="str">
        <f t="shared" si="11"/>
        <v xml:space="preserve"> </v>
      </c>
      <c r="G26" s="234"/>
      <c r="H26" s="112">
        <v>2</v>
      </c>
      <c r="I26" s="62" t="str">
        <f t="shared" si="12"/>
        <v xml:space="preserve"> </v>
      </c>
      <c r="J26" s="65">
        <f t="shared" si="12"/>
        <v>68</v>
      </c>
      <c r="K26" s="234"/>
      <c r="L26" s="112">
        <v>2</v>
      </c>
      <c r="M26" s="62" t="str">
        <f t="shared" si="13"/>
        <v xml:space="preserve"> </v>
      </c>
      <c r="N26" s="65">
        <f t="shared" si="13"/>
        <v>68</v>
      </c>
      <c r="O26" s="234"/>
      <c r="P26" s="112"/>
      <c r="Q26" s="62" t="str">
        <f t="shared" si="14"/>
        <v xml:space="preserve"> </v>
      </c>
      <c r="R26" s="65" t="str">
        <f t="shared" si="14"/>
        <v xml:space="preserve"> </v>
      </c>
      <c r="S26" s="235" t="str">
        <f t="shared" si="15"/>
        <v xml:space="preserve"> </v>
      </c>
      <c r="T26" s="62">
        <f t="shared" si="19"/>
        <v>4</v>
      </c>
      <c r="U26" s="62" t="str">
        <f t="shared" si="17"/>
        <v xml:space="preserve"> </v>
      </c>
      <c r="V26" s="236">
        <f t="shared" si="17"/>
        <v>136</v>
      </c>
      <c r="W26" s="122"/>
      <c r="X26" s="122"/>
    </row>
    <row r="27" spans="1:24" s="109" customFormat="1" x14ac:dyDescent="0.2">
      <c r="A27" s="330">
        <v>10</v>
      </c>
      <c r="B27" s="335" t="s">
        <v>29</v>
      </c>
      <c r="C27" s="113"/>
      <c r="D27" s="112"/>
      <c r="E27" s="62" t="str">
        <f t="shared" si="11"/>
        <v xml:space="preserve"> </v>
      </c>
      <c r="F27" s="65" t="str">
        <f t="shared" si="11"/>
        <v xml:space="preserve"> </v>
      </c>
      <c r="G27" s="234">
        <v>2</v>
      </c>
      <c r="H27" s="112"/>
      <c r="I27" s="62">
        <f t="shared" si="12"/>
        <v>68</v>
      </c>
      <c r="J27" s="65" t="str">
        <f t="shared" si="12"/>
        <v xml:space="preserve"> </v>
      </c>
      <c r="K27" s="234">
        <v>2</v>
      </c>
      <c r="L27" s="112"/>
      <c r="M27" s="62">
        <f t="shared" si="13"/>
        <v>68</v>
      </c>
      <c r="N27" s="65" t="str">
        <f t="shared" si="13"/>
        <v xml:space="preserve"> </v>
      </c>
      <c r="O27" s="234"/>
      <c r="P27" s="112"/>
      <c r="Q27" s="62" t="str">
        <f t="shared" si="14"/>
        <v xml:space="preserve"> </v>
      </c>
      <c r="R27" s="65" t="str">
        <f t="shared" si="14"/>
        <v xml:space="preserve"> </v>
      </c>
      <c r="S27" s="235">
        <f t="shared" si="15"/>
        <v>4</v>
      </c>
      <c r="T27" s="62" t="str">
        <f t="shared" si="19"/>
        <v xml:space="preserve"> </v>
      </c>
      <c r="U27" s="62">
        <f t="shared" si="17"/>
        <v>136</v>
      </c>
      <c r="V27" s="236" t="str">
        <f t="shared" si="17"/>
        <v xml:space="preserve"> </v>
      </c>
      <c r="W27" s="122"/>
      <c r="X27" s="122"/>
    </row>
    <row r="28" spans="1:24" s="109" customFormat="1" ht="25.5" x14ac:dyDescent="0.2">
      <c r="A28" s="330">
        <v>11</v>
      </c>
      <c r="B28" s="355" t="s">
        <v>84</v>
      </c>
      <c r="C28" s="352"/>
      <c r="D28" s="318"/>
      <c r="E28" s="319"/>
      <c r="F28" s="320"/>
      <c r="G28" s="321"/>
      <c r="H28" s="322">
        <v>2</v>
      </c>
      <c r="I28" s="123"/>
      <c r="J28" s="65">
        <f t="shared" si="12"/>
        <v>68</v>
      </c>
      <c r="K28" s="321"/>
      <c r="L28" s="322">
        <v>2</v>
      </c>
      <c r="M28" s="62"/>
      <c r="N28" s="65">
        <f t="shared" si="13"/>
        <v>68</v>
      </c>
      <c r="O28" s="284"/>
      <c r="P28" s="71"/>
      <c r="Q28" s="62"/>
      <c r="R28" s="65"/>
      <c r="S28" s="235"/>
      <c r="T28" s="62">
        <f t="shared" si="19"/>
        <v>4</v>
      </c>
      <c r="U28" s="62"/>
      <c r="V28" s="236">
        <f t="shared" si="17"/>
        <v>136</v>
      </c>
      <c r="W28" s="122"/>
      <c r="X28" s="122"/>
    </row>
    <row r="29" spans="1:24" s="109" customFormat="1" x14ac:dyDescent="0.2">
      <c r="A29" s="330">
        <v>12</v>
      </c>
      <c r="B29" s="335" t="s">
        <v>82</v>
      </c>
      <c r="C29" s="113"/>
      <c r="D29" s="112"/>
      <c r="E29" s="62"/>
      <c r="F29" s="65"/>
      <c r="G29" s="234"/>
      <c r="H29" s="112"/>
      <c r="I29" s="62" t="str">
        <f>IF(G29&gt;0,G29*34, " ")</f>
        <v xml:space="preserve"> </v>
      </c>
      <c r="J29" s="187"/>
      <c r="K29" s="234">
        <v>2</v>
      </c>
      <c r="L29" s="112"/>
      <c r="M29" s="58">
        <f>IF(K29&gt;0,K29*34, " ")</f>
        <v>68</v>
      </c>
      <c r="N29" s="65"/>
      <c r="O29" s="234"/>
      <c r="P29" s="112"/>
      <c r="Q29" s="62"/>
      <c r="R29" s="65"/>
      <c r="S29" s="235">
        <f>IF(C29+G29+K29+O29&gt;0,C29+G29+K29+O29, " ")</f>
        <v>2</v>
      </c>
      <c r="T29" s="62" t="str">
        <f>IF(D29+H29+L29+P29&gt;0, D29+H29+L29+P29, " ")</f>
        <v xml:space="preserve"> </v>
      </c>
      <c r="U29" s="62">
        <f>IF(S29&lt;&gt;" ", (IF(E29&lt;&gt;" ", E29, 0)+IF(I29&lt;&gt;" ", I29, 0)+IF(M29&lt;&gt;" ", M29, 0)+IF(Q29&lt;&gt;" ", Q29, 0)), " ")</f>
        <v>68</v>
      </c>
      <c r="V29" s="236" t="str">
        <f>IF(T29&lt;&gt;" ", (IF(F29&lt;&gt;" ", F29, 0)+IF(J29&lt;&gt;" ", J29, 0)+IF(N29&lt;&gt;" ", N29, 0)+IF(R29&lt;&gt;" ", R29, 0)), " ")</f>
        <v xml:space="preserve"> </v>
      </c>
      <c r="W29" s="122"/>
      <c r="X29" s="122"/>
    </row>
    <row r="30" spans="1:24" s="109" customFormat="1" x14ac:dyDescent="0.2">
      <c r="A30" s="330">
        <v>13</v>
      </c>
      <c r="B30" s="335" t="s">
        <v>85</v>
      </c>
      <c r="C30" s="72"/>
      <c r="D30" s="71"/>
      <c r="E30" s="62" t="str">
        <f>IF(C30&gt;0,C30*34, " ")</f>
        <v xml:space="preserve"> </v>
      </c>
      <c r="F30" s="65" t="str">
        <f>IF(D30&gt;0,D30*34, " ")</f>
        <v xml:space="preserve"> </v>
      </c>
      <c r="G30" s="284"/>
      <c r="H30" s="71"/>
      <c r="I30" s="62" t="str">
        <f>IF(G30&gt;0,G30*34, " ")</f>
        <v xml:space="preserve"> </v>
      </c>
      <c r="J30" s="65" t="str">
        <f>IF(H30&gt;0,H30*34, " ")</f>
        <v xml:space="preserve"> </v>
      </c>
      <c r="K30" s="284"/>
      <c r="L30" s="71">
        <v>3</v>
      </c>
      <c r="M30" s="58" t="str">
        <f>IF(K30&gt;0,K30*34, " ")</f>
        <v xml:space="preserve"> </v>
      </c>
      <c r="N30" s="65">
        <f>IF(L30&gt;0,L30*34, " ")</f>
        <v>102</v>
      </c>
      <c r="O30" s="284"/>
      <c r="P30" s="71"/>
      <c r="Q30" s="62" t="str">
        <f>IF(O30&gt;0,O30*32, " ")</f>
        <v xml:space="preserve"> </v>
      </c>
      <c r="R30" s="65" t="str">
        <f>IF(P30&gt;0,P30*32, " ")</f>
        <v xml:space="preserve"> </v>
      </c>
      <c r="S30" s="237" t="str">
        <f>IF(C30+G30+K30+O30&gt;0,C30+G30+K30+O30, " ")</f>
        <v xml:space="preserve"> </v>
      </c>
      <c r="T30" s="58">
        <f>IF(D30+H30+L30+P30&gt;0, D30+H30+L30+P30, " ")</f>
        <v>3</v>
      </c>
      <c r="U30" s="58" t="str">
        <f>IF(S30&lt;&gt;" ", (IF(E30&lt;&gt;" ", E30, 0)+IF(I30&lt;&gt;" ", I30, 0)+IF(M30&lt;&gt;" ", M30, 0)+IF(Q30&lt;&gt;" ", Q30, 0)), " ")</f>
        <v xml:space="preserve"> </v>
      </c>
      <c r="V30" s="285">
        <f>IF(T30&lt;&gt;" ", (IF(F30&lt;&gt;" ", F30, 0)+IF(J30&lt;&gt;" ", J30, 0)+IF(N30&lt;&gt;" ", N30, 0)+IF(R30&lt;&gt;" ", R30, 0)), " ")</f>
        <v>102</v>
      </c>
      <c r="W30" s="122"/>
      <c r="X30" s="122"/>
    </row>
    <row r="31" spans="1:24" s="109" customFormat="1" x14ac:dyDescent="0.2">
      <c r="A31" s="330">
        <v>14</v>
      </c>
      <c r="B31" s="355" t="s">
        <v>87</v>
      </c>
      <c r="C31" s="352"/>
      <c r="D31" s="318"/>
      <c r="E31" s="319"/>
      <c r="F31" s="320"/>
      <c r="G31" s="323"/>
      <c r="H31" s="324"/>
      <c r="I31" s="123"/>
      <c r="J31" s="325"/>
      <c r="K31" s="323"/>
      <c r="L31" s="324"/>
      <c r="M31" s="123"/>
      <c r="N31" s="325"/>
      <c r="O31" s="323"/>
      <c r="P31" s="324">
        <v>4</v>
      </c>
      <c r="Q31" s="123"/>
      <c r="R31" s="325">
        <f>P31*32</f>
        <v>128</v>
      </c>
      <c r="S31" s="235"/>
      <c r="T31" s="58">
        <f t="shared" ref="T31" si="20">IF(D31+H31+L31+P31&gt;0, D31+H31+L31+P31, " ")</f>
        <v>4</v>
      </c>
      <c r="U31" s="62"/>
      <c r="V31" s="285">
        <f t="shared" ref="V31" si="21">IF(T31&lt;&gt;" ", (IF(F31&lt;&gt;" ", F31, 0)+IF(J31&lt;&gt;" ", J31, 0)+IF(N31&lt;&gt;" ", N31, 0)+IF(R31&lt;&gt;" ", R31, 0)), " ")</f>
        <v>128</v>
      </c>
      <c r="W31" s="122"/>
      <c r="X31" s="122"/>
    </row>
    <row r="32" spans="1:24" s="109" customFormat="1" x14ac:dyDescent="0.2">
      <c r="A32" s="330">
        <v>15</v>
      </c>
      <c r="B32" s="335" t="s">
        <v>88</v>
      </c>
      <c r="C32" s="113"/>
      <c r="D32" s="112"/>
      <c r="E32" s="62" t="str">
        <f>IF(C32&gt;0,C32*34, " ")</f>
        <v xml:space="preserve"> </v>
      </c>
      <c r="F32" s="65" t="str">
        <f>IF(D32&gt;0,D32*34, " ")</f>
        <v xml:space="preserve"> </v>
      </c>
      <c r="G32" s="234"/>
      <c r="H32" s="112"/>
      <c r="I32" s="62" t="str">
        <f>IF(G32&gt;0,G32*34, " ")</f>
        <v xml:space="preserve"> </v>
      </c>
      <c r="J32" s="65" t="str">
        <f>IF(H32&gt;0,H32*34, " ")</f>
        <v xml:space="preserve"> </v>
      </c>
      <c r="K32" s="234"/>
      <c r="L32" s="112"/>
      <c r="M32" s="62" t="str">
        <f>IF(K32&gt;0,K32*34, " ")</f>
        <v xml:space="preserve"> </v>
      </c>
      <c r="N32" s="65" t="str">
        <f>IF(L32&gt;0,L32*34, " ")</f>
        <v xml:space="preserve"> </v>
      </c>
      <c r="O32" s="234">
        <v>2</v>
      </c>
      <c r="P32" s="112">
        <v>2</v>
      </c>
      <c r="Q32" s="62">
        <f>IF(O32&gt;0,O32*32, " ")</f>
        <v>64</v>
      </c>
      <c r="R32" s="65">
        <f>IF(P32&gt;0,P32*32, " ")</f>
        <v>64</v>
      </c>
      <c r="S32" s="235">
        <f>IF(C32+G32+K32+O32&gt;0,C32+G32+K32+O32, " ")</f>
        <v>2</v>
      </c>
      <c r="T32" s="62">
        <f>IF(D32+H32+L32+P32&gt;0, D32+H32+L32+P32, " ")</f>
        <v>2</v>
      </c>
      <c r="U32" s="62">
        <f>IF(S32&lt;&gt;" ", (IF(E32&lt;&gt;" ", E32, 0)+IF(I32&lt;&gt;" ", I32, 0)+IF(M32&lt;&gt;" ", M32, 0)+IF(Q32&lt;&gt;" ", Q32, 0)), " ")</f>
        <v>64</v>
      </c>
      <c r="V32" s="236">
        <f>IF(T32&lt;&gt;" ", (IF(F32&lt;&gt;" ", F32, 0)+IF(J32&lt;&gt;" ", J32, 0)+IF(N32&lt;&gt;" ", N32, 0)+IF(R32&lt;&gt;" ", R32, 0)), " ")</f>
        <v>64</v>
      </c>
      <c r="W32" s="122"/>
      <c r="X32" s="122"/>
    </row>
    <row r="33" spans="1:24" s="109" customFormat="1" x14ac:dyDescent="0.2">
      <c r="A33" s="330">
        <v>16</v>
      </c>
      <c r="B33" s="335" t="s">
        <v>86</v>
      </c>
      <c r="C33" s="113"/>
      <c r="D33" s="112"/>
      <c r="E33" s="62" t="str">
        <f t="shared" si="11"/>
        <v xml:space="preserve"> </v>
      </c>
      <c r="F33" s="65" t="str">
        <f t="shared" si="11"/>
        <v xml:space="preserve"> </v>
      </c>
      <c r="G33" s="234"/>
      <c r="H33" s="112"/>
      <c r="I33" s="62" t="str">
        <f t="shared" si="12"/>
        <v xml:space="preserve"> </v>
      </c>
      <c r="J33" s="65" t="str">
        <f t="shared" si="12"/>
        <v xml:space="preserve"> </v>
      </c>
      <c r="K33" s="234"/>
      <c r="L33" s="112"/>
      <c r="M33" s="62" t="str">
        <f t="shared" si="13"/>
        <v xml:space="preserve"> </v>
      </c>
      <c r="N33" s="65" t="str">
        <f t="shared" si="13"/>
        <v xml:space="preserve"> </v>
      </c>
      <c r="O33" s="234">
        <v>2</v>
      </c>
      <c r="P33" s="112">
        <v>2</v>
      </c>
      <c r="Q33" s="62">
        <f t="shared" si="14"/>
        <v>64</v>
      </c>
      <c r="R33" s="65">
        <f t="shared" si="14"/>
        <v>64</v>
      </c>
      <c r="S33" s="235">
        <f t="shared" si="15"/>
        <v>2</v>
      </c>
      <c r="T33" s="62">
        <f t="shared" si="19"/>
        <v>2</v>
      </c>
      <c r="U33" s="62">
        <f t="shared" si="17"/>
        <v>64</v>
      </c>
      <c r="V33" s="236">
        <f t="shared" si="17"/>
        <v>64</v>
      </c>
      <c r="W33" s="122"/>
      <c r="X33" s="122"/>
    </row>
    <row r="34" spans="1:24" s="109" customFormat="1" x14ac:dyDescent="0.2">
      <c r="A34" s="330">
        <v>17</v>
      </c>
      <c r="B34" s="339" t="s">
        <v>22</v>
      </c>
      <c r="C34" s="113"/>
      <c r="D34" s="112"/>
      <c r="E34" s="62" t="str">
        <f t="shared" si="11"/>
        <v xml:space="preserve"> </v>
      </c>
      <c r="F34" s="65" t="str">
        <f t="shared" si="11"/>
        <v xml:space="preserve"> </v>
      </c>
      <c r="G34" s="234"/>
      <c r="H34" s="112"/>
      <c r="I34" s="62" t="str">
        <f t="shared" si="12"/>
        <v xml:space="preserve"> </v>
      </c>
      <c r="J34" s="65" t="str">
        <f t="shared" si="12"/>
        <v xml:space="preserve"> </v>
      </c>
      <c r="K34" s="234"/>
      <c r="L34" s="112"/>
      <c r="M34" s="62" t="str">
        <f t="shared" si="13"/>
        <v xml:space="preserve"> </v>
      </c>
      <c r="N34" s="65" t="str">
        <f t="shared" si="13"/>
        <v xml:space="preserve"> </v>
      </c>
      <c r="O34" s="234">
        <v>2</v>
      </c>
      <c r="P34" s="112"/>
      <c r="Q34" s="62">
        <f t="shared" si="14"/>
        <v>64</v>
      </c>
      <c r="R34" s="65" t="str">
        <f t="shared" si="14"/>
        <v xml:space="preserve"> </v>
      </c>
      <c r="S34" s="235">
        <f t="shared" si="15"/>
        <v>2</v>
      </c>
      <c r="T34" s="62" t="str">
        <f t="shared" si="19"/>
        <v xml:space="preserve"> </v>
      </c>
      <c r="U34" s="62">
        <f t="shared" si="17"/>
        <v>64</v>
      </c>
      <c r="V34" s="236" t="str">
        <f t="shared" si="17"/>
        <v xml:space="preserve"> </v>
      </c>
      <c r="W34" s="122"/>
      <c r="X34" s="122"/>
    </row>
    <row r="35" spans="1:24" s="109" customFormat="1" ht="25.5" x14ac:dyDescent="0.2">
      <c r="A35" s="330">
        <v>18</v>
      </c>
      <c r="B35" s="355" t="s">
        <v>83</v>
      </c>
      <c r="C35" s="352"/>
      <c r="D35" s="318"/>
      <c r="E35" s="319"/>
      <c r="F35" s="320"/>
      <c r="G35" s="323"/>
      <c r="H35" s="324"/>
      <c r="I35" s="123"/>
      <c r="J35" s="325"/>
      <c r="K35" s="323"/>
      <c r="L35" s="324"/>
      <c r="M35" s="123"/>
      <c r="N35" s="325"/>
      <c r="O35" s="321">
        <v>1</v>
      </c>
      <c r="P35" s="322">
        <v>2</v>
      </c>
      <c r="Q35" s="62">
        <f t="shared" si="14"/>
        <v>32</v>
      </c>
      <c r="R35" s="65">
        <f t="shared" si="14"/>
        <v>64</v>
      </c>
      <c r="S35" s="235">
        <f t="shared" si="15"/>
        <v>1</v>
      </c>
      <c r="T35" s="62">
        <f t="shared" si="19"/>
        <v>2</v>
      </c>
      <c r="U35" s="62">
        <f t="shared" si="17"/>
        <v>32</v>
      </c>
      <c r="V35" s="236">
        <f t="shared" si="17"/>
        <v>64</v>
      </c>
      <c r="W35" s="122"/>
      <c r="X35" s="122"/>
    </row>
    <row r="36" spans="1:24" s="109" customFormat="1" x14ac:dyDescent="0.2">
      <c r="A36" s="330">
        <v>19</v>
      </c>
      <c r="B36" s="335" t="s">
        <v>36</v>
      </c>
      <c r="C36" s="113"/>
      <c r="D36" s="112"/>
      <c r="E36" s="62" t="str">
        <f t="shared" si="11"/>
        <v xml:space="preserve"> </v>
      </c>
      <c r="F36" s="65" t="str">
        <f t="shared" si="11"/>
        <v xml:space="preserve"> </v>
      </c>
      <c r="G36" s="234"/>
      <c r="H36" s="112"/>
      <c r="I36" s="62" t="str">
        <f t="shared" si="12"/>
        <v xml:space="preserve"> </v>
      </c>
      <c r="J36" s="65" t="str">
        <f t="shared" si="12"/>
        <v xml:space="preserve"> </v>
      </c>
      <c r="K36" s="234"/>
      <c r="L36" s="112"/>
      <c r="M36" s="62" t="str">
        <f t="shared" si="13"/>
        <v xml:space="preserve"> </v>
      </c>
      <c r="N36" s="65" t="str">
        <f t="shared" si="13"/>
        <v xml:space="preserve"> </v>
      </c>
      <c r="O36" s="234">
        <v>2</v>
      </c>
      <c r="P36" s="112"/>
      <c r="Q36" s="62">
        <f t="shared" si="14"/>
        <v>64</v>
      </c>
      <c r="R36" s="65" t="str">
        <f t="shared" si="14"/>
        <v xml:space="preserve"> </v>
      </c>
      <c r="S36" s="235">
        <f t="shared" si="15"/>
        <v>2</v>
      </c>
      <c r="T36" s="62" t="str">
        <f t="shared" si="19"/>
        <v xml:space="preserve"> </v>
      </c>
      <c r="U36" s="62">
        <f t="shared" si="17"/>
        <v>64</v>
      </c>
      <c r="V36" s="236" t="str">
        <f t="shared" si="17"/>
        <v xml:space="preserve"> </v>
      </c>
      <c r="W36" s="122"/>
      <c r="X36" s="122"/>
    </row>
    <row r="37" spans="1:24" s="109" customFormat="1" x14ac:dyDescent="0.2">
      <c r="A37" s="330">
        <v>20</v>
      </c>
      <c r="B37" s="335" t="s">
        <v>30</v>
      </c>
      <c r="C37" s="113"/>
      <c r="D37" s="112">
        <v>3</v>
      </c>
      <c r="E37" s="62" t="str">
        <f t="shared" si="11"/>
        <v xml:space="preserve"> </v>
      </c>
      <c r="F37" s="65">
        <f t="shared" si="11"/>
        <v>102</v>
      </c>
      <c r="G37" s="234"/>
      <c r="H37" s="112"/>
      <c r="I37" s="62" t="str">
        <f t="shared" si="12"/>
        <v xml:space="preserve"> </v>
      </c>
      <c r="J37" s="65" t="str">
        <f t="shared" si="12"/>
        <v xml:space="preserve"> </v>
      </c>
      <c r="K37" s="234"/>
      <c r="L37" s="112">
        <v>3</v>
      </c>
      <c r="M37" s="62" t="str">
        <f t="shared" si="13"/>
        <v xml:space="preserve"> </v>
      </c>
      <c r="N37" s="65">
        <f t="shared" si="13"/>
        <v>102</v>
      </c>
      <c r="O37" s="234"/>
      <c r="P37" s="112">
        <v>3</v>
      </c>
      <c r="Q37" s="62" t="str">
        <f t="shared" si="14"/>
        <v xml:space="preserve"> </v>
      </c>
      <c r="R37" s="65">
        <f t="shared" si="14"/>
        <v>96</v>
      </c>
      <c r="S37" s="235" t="str">
        <f t="shared" si="15"/>
        <v xml:space="preserve"> </v>
      </c>
      <c r="T37" s="62">
        <f t="shared" si="19"/>
        <v>9</v>
      </c>
      <c r="U37" s="62" t="str">
        <f t="shared" si="17"/>
        <v xml:space="preserve"> </v>
      </c>
      <c r="V37" s="236">
        <f t="shared" si="17"/>
        <v>300</v>
      </c>
      <c r="W37" s="122"/>
      <c r="X37" s="122"/>
    </row>
    <row r="38" spans="1:24" s="109" customFormat="1" x14ac:dyDescent="0.2">
      <c r="A38" s="330"/>
      <c r="B38" s="335" t="s">
        <v>49</v>
      </c>
      <c r="C38" s="353"/>
      <c r="D38" s="257"/>
      <c r="E38" s="272" t="str">
        <f t="shared" si="11"/>
        <v xml:space="preserve"> </v>
      </c>
      <c r="F38" s="273" t="str">
        <f t="shared" si="11"/>
        <v xml:space="preserve"> </v>
      </c>
      <c r="G38" s="271"/>
      <c r="H38" s="257"/>
      <c r="I38" s="272" t="str">
        <f t="shared" si="12"/>
        <v xml:space="preserve"> </v>
      </c>
      <c r="J38" s="273" t="str">
        <f t="shared" si="12"/>
        <v xml:space="preserve"> </v>
      </c>
      <c r="K38" s="271"/>
      <c r="L38" s="257"/>
      <c r="M38" s="272" t="str">
        <f t="shared" si="13"/>
        <v xml:space="preserve"> </v>
      </c>
      <c r="N38" s="273" t="str">
        <f t="shared" si="13"/>
        <v xml:space="preserve"> </v>
      </c>
      <c r="O38" s="271"/>
      <c r="P38" s="257"/>
      <c r="Q38" s="272" t="str">
        <f t="shared" si="14"/>
        <v xml:space="preserve"> </v>
      </c>
      <c r="R38" s="273" t="str">
        <f t="shared" si="14"/>
        <v xml:space="preserve"> </v>
      </c>
      <c r="S38" s="274" t="str">
        <f t="shared" si="15"/>
        <v xml:space="preserve"> </v>
      </c>
      <c r="T38" s="272" t="str">
        <f t="shared" si="19"/>
        <v xml:space="preserve"> </v>
      </c>
      <c r="U38" s="272" t="str">
        <f t="shared" si="17"/>
        <v xml:space="preserve"> </v>
      </c>
      <c r="V38" s="275" t="str">
        <f t="shared" si="17"/>
        <v xml:space="preserve"> </v>
      </c>
      <c r="W38" s="122"/>
      <c r="X38" s="122"/>
    </row>
    <row r="39" spans="1:24" s="109" customFormat="1" ht="15.75" customHeight="1" thickBot="1" x14ac:dyDescent="0.25">
      <c r="A39" s="331"/>
      <c r="B39" s="340" t="s">
        <v>93</v>
      </c>
      <c r="C39" s="354"/>
      <c r="D39" s="277"/>
      <c r="E39" s="278" t="str">
        <f t="shared" si="11"/>
        <v xml:space="preserve"> </v>
      </c>
      <c r="F39" s="279" t="str">
        <f t="shared" si="11"/>
        <v xml:space="preserve"> </v>
      </c>
      <c r="G39" s="276"/>
      <c r="H39" s="277"/>
      <c r="I39" s="278" t="str">
        <f t="shared" si="12"/>
        <v xml:space="preserve"> </v>
      </c>
      <c r="J39" s="279" t="str">
        <f t="shared" si="12"/>
        <v xml:space="preserve"> </v>
      </c>
      <c r="K39" s="276"/>
      <c r="L39" s="277"/>
      <c r="M39" s="278" t="str">
        <f t="shared" si="13"/>
        <v xml:space="preserve"> </v>
      </c>
      <c r="N39" s="279" t="str">
        <f t="shared" si="13"/>
        <v xml:space="preserve"> </v>
      </c>
      <c r="O39" s="276"/>
      <c r="P39" s="277"/>
      <c r="Q39" s="278" t="str">
        <f t="shared" si="14"/>
        <v xml:space="preserve"> </v>
      </c>
      <c r="R39" s="279" t="str">
        <f t="shared" si="14"/>
        <v xml:space="preserve"> </v>
      </c>
      <c r="S39" s="280" t="str">
        <f t="shared" si="15"/>
        <v xml:space="preserve"> </v>
      </c>
      <c r="T39" s="278" t="str">
        <f t="shared" si="19"/>
        <v xml:space="preserve"> </v>
      </c>
      <c r="U39" s="278" t="str">
        <f t="shared" si="17"/>
        <v xml:space="preserve"> </v>
      </c>
      <c r="V39" s="281" t="str">
        <f t="shared" si="17"/>
        <v xml:space="preserve"> </v>
      </c>
      <c r="W39" s="122"/>
      <c r="X39" s="122"/>
    </row>
    <row r="40" spans="1:24" s="109" customFormat="1" x14ac:dyDescent="0.2">
      <c r="A40" s="425" t="s">
        <v>17</v>
      </c>
      <c r="B40" s="426"/>
      <c r="C40" s="237">
        <f>SUM(C6:C14)</f>
        <v>16</v>
      </c>
      <c r="D40" s="238">
        <f>SUM(D6:D16)</f>
        <v>2</v>
      </c>
      <c r="E40" s="58">
        <f>SUM(E6:E14)</f>
        <v>544</v>
      </c>
      <c r="F40" s="239">
        <f>SUM(F6:F16)</f>
        <v>68</v>
      </c>
      <c r="G40" s="78">
        <f>SUM(G6:G14)</f>
        <v>14</v>
      </c>
      <c r="H40" s="238">
        <f>SUM(H6:H16)</f>
        <v>0</v>
      </c>
      <c r="I40" s="58">
        <f>SUM(I6:I14)</f>
        <v>476</v>
      </c>
      <c r="J40" s="240">
        <f>SUM(J6:J16)</f>
        <v>0</v>
      </c>
      <c r="K40" s="237">
        <f>SUM(K6:K14)</f>
        <v>13</v>
      </c>
      <c r="L40" s="238">
        <f>SUM(L6:L16)</f>
        <v>0</v>
      </c>
      <c r="M40" s="58">
        <f>SUM(M6:M14)</f>
        <v>442</v>
      </c>
      <c r="N40" s="239">
        <f>SUM(N6:N16)</f>
        <v>0</v>
      </c>
      <c r="O40" s="78">
        <f>SUM(O6:O15)</f>
        <v>11</v>
      </c>
      <c r="P40" s="238">
        <f>SUM(P6:P16)</f>
        <v>0</v>
      </c>
      <c r="Q40" s="58">
        <f>SUM(Q6:Q14)</f>
        <v>352</v>
      </c>
      <c r="R40" s="240">
        <f>SUM(R6:R16)</f>
        <v>0</v>
      </c>
      <c r="S40" s="237">
        <f>SUM(S6:S14)</f>
        <v>54</v>
      </c>
      <c r="T40" s="58">
        <f>SUM(T6:T16)</f>
        <v>2</v>
      </c>
      <c r="U40" s="58">
        <f>SUM(U6:U14)</f>
        <v>1814</v>
      </c>
      <c r="V40" s="239">
        <f>SUM(V6:V16)</f>
        <v>68</v>
      </c>
      <c r="W40" s="122"/>
      <c r="X40" s="122"/>
    </row>
    <row r="41" spans="1:24" x14ac:dyDescent="0.2">
      <c r="A41" s="415" t="s">
        <v>18</v>
      </c>
      <c r="B41" s="362"/>
      <c r="C41" s="241">
        <f t="shared" ref="C41:V41" si="22">SUM(C18:C39)</f>
        <v>8</v>
      </c>
      <c r="D41" s="242">
        <f t="shared" si="22"/>
        <v>7</v>
      </c>
      <c r="E41" s="242">
        <f t="shared" si="22"/>
        <v>272</v>
      </c>
      <c r="F41" s="243">
        <f t="shared" si="22"/>
        <v>238</v>
      </c>
      <c r="G41" s="244">
        <f t="shared" si="22"/>
        <v>13</v>
      </c>
      <c r="H41" s="242">
        <f t="shared" si="22"/>
        <v>6</v>
      </c>
      <c r="I41" s="242">
        <f t="shared" si="22"/>
        <v>442</v>
      </c>
      <c r="J41" s="245">
        <f t="shared" si="22"/>
        <v>204</v>
      </c>
      <c r="K41" s="241">
        <f t="shared" si="22"/>
        <v>7</v>
      </c>
      <c r="L41" s="242">
        <f t="shared" si="22"/>
        <v>13</v>
      </c>
      <c r="M41" s="246">
        <f t="shared" si="22"/>
        <v>238</v>
      </c>
      <c r="N41" s="243">
        <f t="shared" si="22"/>
        <v>442</v>
      </c>
      <c r="O41" s="244">
        <f t="shared" si="22"/>
        <v>9</v>
      </c>
      <c r="P41" s="242">
        <f t="shared" si="22"/>
        <v>13</v>
      </c>
      <c r="Q41" s="242">
        <f t="shared" si="22"/>
        <v>288</v>
      </c>
      <c r="R41" s="245">
        <f t="shared" si="22"/>
        <v>416</v>
      </c>
      <c r="S41" s="247">
        <f t="shared" si="22"/>
        <v>37</v>
      </c>
      <c r="T41" s="246">
        <f t="shared" si="22"/>
        <v>39</v>
      </c>
      <c r="U41" s="242">
        <f t="shared" si="22"/>
        <v>1240</v>
      </c>
      <c r="V41" s="243">
        <f t="shared" si="22"/>
        <v>1300</v>
      </c>
      <c r="W41" s="20"/>
      <c r="X41" s="20"/>
    </row>
    <row r="42" spans="1:24" ht="13.5" thickBot="1" x14ac:dyDescent="0.25">
      <c r="A42" s="416" t="s">
        <v>19</v>
      </c>
      <c r="B42" s="417"/>
      <c r="C42" s="248">
        <f t="shared" ref="C42:J42" si="23">SUM(C40:C41)</f>
        <v>24</v>
      </c>
      <c r="D42" s="248">
        <f t="shared" si="23"/>
        <v>9</v>
      </c>
      <c r="E42" s="249">
        <f t="shared" si="23"/>
        <v>816</v>
      </c>
      <c r="F42" s="249">
        <f t="shared" si="23"/>
        <v>306</v>
      </c>
      <c r="G42" s="250">
        <f t="shared" si="23"/>
        <v>27</v>
      </c>
      <c r="H42" s="249">
        <f t="shared" si="23"/>
        <v>6</v>
      </c>
      <c r="I42" s="249">
        <f t="shared" si="23"/>
        <v>918</v>
      </c>
      <c r="J42" s="251">
        <f t="shared" si="23"/>
        <v>204</v>
      </c>
      <c r="K42" s="248">
        <f t="shared" ref="K42:V42" si="24">K40+K41</f>
        <v>20</v>
      </c>
      <c r="L42" s="249">
        <f t="shared" si="24"/>
        <v>13</v>
      </c>
      <c r="M42" s="249">
        <f t="shared" si="24"/>
        <v>680</v>
      </c>
      <c r="N42" s="252">
        <f t="shared" si="24"/>
        <v>442</v>
      </c>
      <c r="O42" s="250">
        <f t="shared" si="24"/>
        <v>20</v>
      </c>
      <c r="P42" s="249">
        <f t="shared" si="24"/>
        <v>13</v>
      </c>
      <c r="Q42" s="249">
        <f t="shared" si="24"/>
        <v>640</v>
      </c>
      <c r="R42" s="253">
        <f t="shared" si="24"/>
        <v>416</v>
      </c>
      <c r="S42" s="248">
        <f t="shared" si="24"/>
        <v>91</v>
      </c>
      <c r="T42" s="249">
        <f t="shared" si="24"/>
        <v>41</v>
      </c>
      <c r="U42" s="249">
        <f t="shared" si="24"/>
        <v>3054</v>
      </c>
      <c r="V42" s="252">
        <f t="shared" si="24"/>
        <v>1368</v>
      </c>
      <c r="W42" s="22"/>
      <c r="X42" s="22"/>
    </row>
    <row r="43" spans="1:24" ht="13.5" thickBot="1" x14ac:dyDescent="0.25">
      <c r="A43" s="418"/>
      <c r="B43" s="419"/>
      <c r="C43" s="420">
        <f>SUM(C42:D42)</f>
        <v>33</v>
      </c>
      <c r="D43" s="421"/>
      <c r="E43" s="422">
        <f>SUM(E42:F42)</f>
        <v>1122</v>
      </c>
      <c r="F43" s="423"/>
      <c r="G43" s="424">
        <f>SUM(G42:H42)</f>
        <v>33</v>
      </c>
      <c r="H43" s="421"/>
      <c r="I43" s="422">
        <f>SUM(I42:J42)</f>
        <v>1122</v>
      </c>
      <c r="J43" s="441"/>
      <c r="K43" s="420">
        <f>K42+L42</f>
        <v>33</v>
      </c>
      <c r="L43" s="421"/>
      <c r="M43" s="422">
        <f>M42+N42</f>
        <v>1122</v>
      </c>
      <c r="N43" s="423"/>
      <c r="O43" s="424">
        <f>O42+P42</f>
        <v>33</v>
      </c>
      <c r="P43" s="421"/>
      <c r="Q43" s="422">
        <f>Q42+R42</f>
        <v>1056</v>
      </c>
      <c r="R43" s="441"/>
      <c r="S43" s="420">
        <f>S42+T42</f>
        <v>132</v>
      </c>
      <c r="T43" s="441"/>
      <c r="U43" s="422">
        <f>U42+V42</f>
        <v>4422</v>
      </c>
      <c r="V43" s="423"/>
      <c r="W43" s="22"/>
      <c r="X43" s="22"/>
    </row>
    <row r="44" spans="1:24" ht="11.85" customHeight="1" x14ac:dyDescent="0.2">
      <c r="A44" s="115"/>
      <c r="B44" s="115"/>
      <c r="C44" s="254"/>
      <c r="D44" s="255"/>
      <c r="E44" s="254"/>
      <c r="F44" s="255"/>
      <c r="G44" s="254"/>
      <c r="H44" s="255"/>
      <c r="I44" s="254"/>
      <c r="J44" s="255"/>
      <c r="K44" s="22"/>
      <c r="L44" s="256"/>
      <c r="M44" s="22"/>
      <c r="N44" s="256"/>
      <c r="O44" s="22"/>
      <c r="P44" s="256"/>
      <c r="Q44" s="22"/>
      <c r="R44" s="256"/>
      <c r="S44" s="22"/>
      <c r="T44" s="256"/>
      <c r="U44" s="22"/>
      <c r="V44" s="256"/>
      <c r="W44" s="22"/>
      <c r="X44" s="22"/>
    </row>
    <row r="45" spans="1:24" x14ac:dyDescent="0.2">
      <c r="B45" s="362" t="s">
        <v>71</v>
      </c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</row>
    <row r="46" spans="1:24" x14ac:dyDescent="0.2">
      <c r="B46" s="442" t="s">
        <v>97</v>
      </c>
      <c r="C46" s="442"/>
      <c r="D46" s="442"/>
      <c r="E46" s="442"/>
      <c r="F46" s="442"/>
      <c r="G46" s="442"/>
      <c r="H46" s="442"/>
      <c r="I46" s="442"/>
      <c r="J46" s="442"/>
      <c r="K46" s="316"/>
      <c r="L46" s="316"/>
      <c r="M46" s="316"/>
    </row>
    <row r="47" spans="1:24" x14ac:dyDescent="0.2">
      <c r="B47" s="442" t="s">
        <v>51</v>
      </c>
      <c r="C47" s="442"/>
      <c r="D47" s="442"/>
      <c r="E47" s="442"/>
      <c r="F47" s="442"/>
      <c r="G47" s="442"/>
      <c r="H47" s="442"/>
      <c r="I47" s="442"/>
      <c r="J47" s="442"/>
      <c r="K47" s="316"/>
      <c r="L47" s="316"/>
      <c r="M47" s="316"/>
    </row>
    <row r="48" spans="1:24" x14ac:dyDescent="0.2">
      <c r="B48" s="440" t="s">
        <v>101</v>
      </c>
      <c r="C48" s="440"/>
      <c r="D48" s="440"/>
      <c r="E48" s="440"/>
      <c r="F48" s="440"/>
      <c r="G48" s="440"/>
      <c r="H48" s="440"/>
      <c r="I48" s="440"/>
      <c r="J48" s="440"/>
      <c r="K48" s="315"/>
      <c r="L48" s="315"/>
      <c r="M48" s="315"/>
    </row>
  </sheetData>
  <dataConsolidate/>
  <mergeCells count="37">
    <mergeCell ref="B48:J48"/>
    <mergeCell ref="S43:T43"/>
    <mergeCell ref="U43:V43"/>
    <mergeCell ref="B45:V45"/>
    <mergeCell ref="B46:J46"/>
    <mergeCell ref="B47:J47"/>
    <mergeCell ref="I43:J43"/>
    <mergeCell ref="K43:L43"/>
    <mergeCell ref="M43:N43"/>
    <mergeCell ref="O43:P43"/>
    <mergeCell ref="Q43:R43"/>
    <mergeCell ref="A1:V1"/>
    <mergeCell ref="A2:V2"/>
    <mergeCell ref="A41:B41"/>
    <mergeCell ref="A42:B43"/>
    <mergeCell ref="C43:D43"/>
    <mergeCell ref="E43:F43"/>
    <mergeCell ref="G43:H43"/>
    <mergeCell ref="A40:B40"/>
    <mergeCell ref="A3:B4"/>
    <mergeCell ref="C3:F3"/>
    <mergeCell ref="G3:J3"/>
    <mergeCell ref="K3:N3"/>
    <mergeCell ref="A5:B5"/>
    <mergeCell ref="A17:B17"/>
    <mergeCell ref="S3:V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O3:R3"/>
  </mergeCells>
  <printOptions horizontalCentered="1" verticalCentered="1"/>
  <pageMargins left="0.11811023622047245" right="0.15748031496062992" top="0.19685039370078741" bottom="0.15748031496062992" header="0" footer="0.51181102362204722"/>
  <pageSetup paperSize="9" scale="90" orientation="landscape" r:id="rId1"/>
  <headerFooter alignWithMargins="0"/>
  <ignoredErrors>
    <ignoredError sqref="R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workbookViewId="0">
      <selection activeCell="A2" sqref="A2:V2"/>
    </sheetView>
  </sheetViews>
  <sheetFormatPr defaultColWidth="9.140625" defaultRowHeight="12.75" x14ac:dyDescent="0.2"/>
  <cols>
    <col min="1" max="1" width="4" style="109" customWidth="1"/>
    <col min="2" max="2" width="40" style="109" customWidth="1"/>
    <col min="3" max="19" width="5.42578125" style="109" customWidth="1"/>
    <col min="20" max="20" width="5.42578125" style="116" customWidth="1"/>
    <col min="21" max="21" width="5.42578125" style="109" customWidth="1"/>
    <col min="22" max="22" width="5.42578125" style="116" customWidth="1"/>
    <col min="23" max="23" width="6.140625" style="116" customWidth="1"/>
    <col min="24" max="24" width="9.28515625" style="116" customWidth="1"/>
    <col min="25" max="25" width="26.85546875" style="109" customWidth="1"/>
    <col min="26" max="16384" width="9.140625" style="109"/>
  </cols>
  <sheetData>
    <row r="1" spans="1:24" ht="13.15" customHeight="1" thickBot="1" x14ac:dyDescent="0.25">
      <c r="A1" s="363" t="s">
        <v>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5"/>
    </row>
    <row r="2" spans="1:24" ht="13.15" customHeight="1" thickBot="1" x14ac:dyDescent="0.25">
      <c r="A2" s="363" t="s">
        <v>52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5"/>
    </row>
    <row r="3" spans="1:24" ht="13.15" customHeight="1" x14ac:dyDescent="0.2">
      <c r="A3" s="448" t="s">
        <v>0</v>
      </c>
      <c r="B3" s="449"/>
      <c r="C3" s="451" t="s">
        <v>1</v>
      </c>
      <c r="D3" s="452"/>
      <c r="E3" s="452"/>
      <c r="F3" s="453"/>
      <c r="G3" s="454" t="s">
        <v>2</v>
      </c>
      <c r="H3" s="452"/>
      <c r="I3" s="452"/>
      <c r="J3" s="452"/>
      <c r="K3" s="451" t="s">
        <v>3</v>
      </c>
      <c r="L3" s="452"/>
      <c r="M3" s="452"/>
      <c r="N3" s="453"/>
      <c r="O3" s="454" t="s">
        <v>4</v>
      </c>
      <c r="P3" s="452"/>
      <c r="Q3" s="452"/>
      <c r="R3" s="452"/>
      <c r="S3" s="455" t="s">
        <v>5</v>
      </c>
      <c r="T3" s="456"/>
      <c r="U3" s="456"/>
      <c r="V3" s="457"/>
      <c r="W3" s="117"/>
      <c r="X3" s="117"/>
    </row>
    <row r="4" spans="1:24" ht="13.15" customHeight="1" x14ac:dyDescent="0.2">
      <c r="A4" s="450"/>
      <c r="B4" s="449"/>
      <c r="C4" s="443" t="s">
        <v>6</v>
      </c>
      <c r="D4" s="444"/>
      <c r="E4" s="445" t="s">
        <v>7</v>
      </c>
      <c r="F4" s="446"/>
      <c r="G4" s="447" t="s">
        <v>6</v>
      </c>
      <c r="H4" s="444"/>
      <c r="I4" s="445" t="s">
        <v>7</v>
      </c>
      <c r="J4" s="447"/>
      <c r="K4" s="443" t="s">
        <v>6</v>
      </c>
      <c r="L4" s="444"/>
      <c r="M4" s="445" t="s">
        <v>7</v>
      </c>
      <c r="N4" s="446"/>
      <c r="O4" s="447" t="s">
        <v>6</v>
      </c>
      <c r="P4" s="444"/>
      <c r="Q4" s="445" t="s">
        <v>7</v>
      </c>
      <c r="R4" s="447"/>
      <c r="S4" s="443" t="s">
        <v>6</v>
      </c>
      <c r="T4" s="444"/>
      <c r="U4" s="445" t="s">
        <v>7</v>
      </c>
      <c r="V4" s="446"/>
      <c r="W4" s="117"/>
      <c r="X4" s="117"/>
    </row>
    <row r="5" spans="1:24" ht="13.15" customHeight="1" thickBot="1" x14ac:dyDescent="0.25">
      <c r="A5" s="462" t="s">
        <v>8</v>
      </c>
      <c r="B5" s="463"/>
      <c r="C5" s="136" t="s">
        <v>9</v>
      </c>
      <c r="D5" s="118" t="s">
        <v>10</v>
      </c>
      <c r="E5" s="118" t="s">
        <v>9</v>
      </c>
      <c r="F5" s="137" t="s">
        <v>10</v>
      </c>
      <c r="G5" s="119" t="s">
        <v>9</v>
      </c>
      <c r="H5" s="118" t="s">
        <v>10</v>
      </c>
      <c r="I5" s="118" t="s">
        <v>9</v>
      </c>
      <c r="J5" s="120" t="s">
        <v>10</v>
      </c>
      <c r="K5" s="136" t="s">
        <v>9</v>
      </c>
      <c r="L5" s="118" t="s">
        <v>10</v>
      </c>
      <c r="M5" s="118" t="s">
        <v>9</v>
      </c>
      <c r="N5" s="137" t="s">
        <v>10</v>
      </c>
      <c r="O5" s="119" t="s">
        <v>9</v>
      </c>
      <c r="P5" s="118" t="s">
        <v>10</v>
      </c>
      <c r="Q5" s="118" t="s">
        <v>9</v>
      </c>
      <c r="R5" s="120" t="s">
        <v>10</v>
      </c>
      <c r="S5" s="136" t="s">
        <v>9</v>
      </c>
      <c r="T5" s="118" t="s">
        <v>10</v>
      </c>
      <c r="U5" s="118" t="s">
        <v>9</v>
      </c>
      <c r="V5" s="137" t="s">
        <v>10</v>
      </c>
      <c r="W5" s="117"/>
      <c r="X5" s="117"/>
    </row>
    <row r="6" spans="1:24" ht="13.15" customHeight="1" x14ac:dyDescent="0.2">
      <c r="A6" s="202">
        <v>1</v>
      </c>
      <c r="B6" s="338" t="s">
        <v>11</v>
      </c>
      <c r="C6" s="52">
        <v>3</v>
      </c>
      <c r="D6" s="53"/>
      <c r="E6" s="54">
        <f>34*C6</f>
        <v>102</v>
      </c>
      <c r="F6" s="55" t="str">
        <f>IF(D6&gt;0,D6*34, " ")</f>
        <v xml:space="preserve"> </v>
      </c>
      <c r="G6" s="56">
        <v>3</v>
      </c>
      <c r="H6" s="53"/>
      <c r="I6" s="54">
        <f t="shared" ref="I6:J8" si="0">IF(G6&gt;0,G6*34, " ")</f>
        <v>102</v>
      </c>
      <c r="J6" s="57" t="str">
        <f t="shared" si="0"/>
        <v xml:space="preserve"> </v>
      </c>
      <c r="K6" s="52">
        <v>3</v>
      </c>
      <c r="L6" s="53"/>
      <c r="M6" s="54">
        <f t="shared" ref="M6:N9" si="1">IF(K6&gt;0,K6*34, " ")</f>
        <v>102</v>
      </c>
      <c r="N6" s="55" t="str">
        <f t="shared" si="1"/>
        <v xml:space="preserve"> </v>
      </c>
      <c r="O6" s="56">
        <v>3</v>
      </c>
      <c r="P6" s="53"/>
      <c r="Q6" s="54">
        <f>IF(O6&gt;0, O6*32, " ")</f>
        <v>96</v>
      </c>
      <c r="R6" s="57" t="str">
        <f>IF(P6&gt;0,P6*32, " ")</f>
        <v xml:space="preserve"> </v>
      </c>
      <c r="S6" s="208">
        <f>SUM(C6,G6,K6,O6)</f>
        <v>12</v>
      </c>
      <c r="T6" s="121" t="str">
        <f>IF(D6+H6+L6+P6&gt;0, D6+H6+L6+P6, " ")</f>
        <v xml:space="preserve"> </v>
      </c>
      <c r="U6" s="121">
        <f>SUM(Q6,M6,I6,E6)</f>
        <v>402</v>
      </c>
      <c r="V6" s="138" t="str">
        <f>IF(T6&lt;&gt;" ", (IF(F6&lt;&gt;" ", F6, 0)+IF(J6&lt;&gt;" ", J6, 0)+IF(N6&lt;&gt;" ", N6, 0)+IF(R6&lt;&gt;" ", R6, 0)), " ")</f>
        <v xml:space="preserve"> </v>
      </c>
      <c r="W6" s="122"/>
      <c r="X6" s="122"/>
    </row>
    <row r="7" spans="1:24" ht="13.15" customHeight="1" x14ac:dyDescent="0.2">
      <c r="A7" s="202">
        <v>2</v>
      </c>
      <c r="B7" s="335" t="s">
        <v>12</v>
      </c>
      <c r="C7" s="60">
        <v>2</v>
      </c>
      <c r="D7" s="61"/>
      <c r="E7" s="62">
        <f>34*C7</f>
        <v>68</v>
      </c>
      <c r="F7" s="63" t="str">
        <f>IF(D7&gt;0,D7*34, " ")</f>
        <v xml:space="preserve"> </v>
      </c>
      <c r="G7" s="64">
        <v>2</v>
      </c>
      <c r="H7" s="61"/>
      <c r="I7" s="62">
        <f t="shared" si="0"/>
        <v>68</v>
      </c>
      <c r="J7" s="65" t="str">
        <f t="shared" si="0"/>
        <v xml:space="preserve"> </v>
      </c>
      <c r="K7" s="60">
        <v>2</v>
      </c>
      <c r="L7" s="61"/>
      <c r="M7" s="62">
        <f t="shared" si="1"/>
        <v>68</v>
      </c>
      <c r="N7" s="63" t="str">
        <f t="shared" si="1"/>
        <v xml:space="preserve"> </v>
      </c>
      <c r="O7" s="64">
        <v>2</v>
      </c>
      <c r="P7" s="61"/>
      <c r="Q7" s="62">
        <f>IF(O7&gt;0,O7*32, " ")</f>
        <v>64</v>
      </c>
      <c r="R7" s="65"/>
      <c r="S7" s="153">
        <f>SUM(C7,G7,K7,O7)</f>
        <v>8</v>
      </c>
      <c r="T7" s="62" t="str">
        <f>IF(D7+H7+L7+P7&gt;0, D7+H7+L7+P7, " ")</f>
        <v xml:space="preserve"> </v>
      </c>
      <c r="U7" s="62">
        <f>SUM(Q7,M7,I7,E7)</f>
        <v>268</v>
      </c>
      <c r="V7" s="63" t="str">
        <f>IF(T7&lt;&gt;" ", (IF(F7&lt;&gt;" ", F7, 0)+IF(J7&lt;&gt;" ", J7, 0)+IF(N7&lt;&gt;" ", N7, 0)+IF(R7&lt;&gt;" ", R7, 0)), " ")</f>
        <v xml:space="preserve"> </v>
      </c>
      <c r="W7" s="122"/>
      <c r="X7" s="122"/>
    </row>
    <row r="8" spans="1:24" ht="13.15" customHeight="1" x14ac:dyDescent="0.2">
      <c r="A8" s="202">
        <v>3</v>
      </c>
      <c r="B8" s="335" t="s">
        <v>13</v>
      </c>
      <c r="C8" s="60">
        <v>2</v>
      </c>
      <c r="D8" s="61"/>
      <c r="E8" s="62">
        <f>34*C8</f>
        <v>68</v>
      </c>
      <c r="F8" s="63" t="str">
        <f>IF(D8&gt;0,D8*34, " ")</f>
        <v xml:space="preserve"> </v>
      </c>
      <c r="G8" s="64"/>
      <c r="H8" s="61"/>
      <c r="I8" s="62" t="str">
        <f t="shared" si="0"/>
        <v xml:space="preserve"> </v>
      </c>
      <c r="J8" s="65" t="str">
        <f t="shared" si="0"/>
        <v xml:space="preserve"> </v>
      </c>
      <c r="K8" s="60"/>
      <c r="L8" s="61"/>
      <c r="M8" s="62" t="str">
        <f t="shared" si="1"/>
        <v xml:space="preserve"> </v>
      </c>
      <c r="N8" s="63" t="str">
        <f t="shared" si="1"/>
        <v xml:space="preserve"> </v>
      </c>
      <c r="O8" s="64"/>
      <c r="P8" s="61"/>
      <c r="Q8" s="62" t="str">
        <f t="shared" ref="Q8" si="2">IF(O8&gt;0,O8*32, " ")</f>
        <v xml:space="preserve"> </v>
      </c>
      <c r="R8" s="65" t="str">
        <f>IF(P8&gt;0,P8*32, " ")</f>
        <v xml:space="preserve"> </v>
      </c>
      <c r="S8" s="153">
        <f t="shared" ref="S8" si="3">SUM(C8,G8,K8,O8)</f>
        <v>2</v>
      </c>
      <c r="T8" s="62" t="str">
        <f>IF(D8+H8+L8+P8&gt;0, D8+H8+L8+P8, " ")</f>
        <v xml:space="preserve"> </v>
      </c>
      <c r="U8" s="62">
        <f>SUM(E8)</f>
        <v>68</v>
      </c>
      <c r="V8" s="63" t="str">
        <f>IF(T8&lt;&gt;" ", (IF(F8&lt;&gt;" ", F8, 0)+IF(J8&lt;&gt;" ", J8, 0)+IF(N8&lt;&gt;" ", N8, 0)+IF(R8&lt;&gt;" ", R8, 0)), " ")</f>
        <v xml:space="preserve"> </v>
      </c>
      <c r="W8" s="122"/>
      <c r="X8" s="122"/>
    </row>
    <row r="9" spans="1:24" ht="13.15" customHeight="1" x14ac:dyDescent="0.2">
      <c r="A9" s="202">
        <v>4</v>
      </c>
      <c r="B9" s="335" t="s">
        <v>66</v>
      </c>
      <c r="C9" s="60"/>
      <c r="D9" s="61"/>
      <c r="E9" s="58"/>
      <c r="F9" s="63"/>
      <c r="G9" s="64"/>
      <c r="H9" s="61"/>
      <c r="I9" s="62"/>
      <c r="J9" s="65"/>
      <c r="K9" s="60">
        <v>2</v>
      </c>
      <c r="L9" s="61"/>
      <c r="M9" s="62">
        <f t="shared" si="1"/>
        <v>68</v>
      </c>
      <c r="N9" s="63"/>
      <c r="O9" s="64"/>
      <c r="P9" s="61"/>
      <c r="Q9" s="62"/>
      <c r="R9" s="65"/>
      <c r="S9" s="153">
        <v>2</v>
      </c>
      <c r="T9" s="62"/>
      <c r="U9" s="62">
        <f>SUM(M9)</f>
        <v>68</v>
      </c>
      <c r="V9" s="63"/>
      <c r="W9" s="122"/>
      <c r="X9" s="122"/>
    </row>
    <row r="10" spans="1:24" ht="13.15" customHeight="1" x14ac:dyDescent="0.2">
      <c r="A10" s="202">
        <v>5</v>
      </c>
      <c r="B10" s="335" t="s">
        <v>14</v>
      </c>
      <c r="C10" s="60">
        <v>2</v>
      </c>
      <c r="D10" s="61"/>
      <c r="E10" s="114">
        <f>34*C10</f>
        <v>68</v>
      </c>
      <c r="F10" s="63" t="str">
        <f>IF(D10&gt;0,D10*34, " ")</f>
        <v xml:space="preserve"> </v>
      </c>
      <c r="G10" s="64">
        <v>2</v>
      </c>
      <c r="H10" s="61"/>
      <c r="I10" s="62">
        <f t="shared" ref="I10:J12" si="4">IF(G10&gt;0,G10*34, " ")</f>
        <v>68</v>
      </c>
      <c r="J10" s="65" t="str">
        <f t="shared" si="4"/>
        <v xml:space="preserve"> </v>
      </c>
      <c r="K10" s="60">
        <v>2</v>
      </c>
      <c r="L10" s="61"/>
      <c r="M10" s="62">
        <f t="shared" ref="M10:N12" si="5">IF(K10&gt;0,K10*34, " ")</f>
        <v>68</v>
      </c>
      <c r="N10" s="63" t="str">
        <f t="shared" si="5"/>
        <v xml:space="preserve"> </v>
      </c>
      <c r="O10" s="64">
        <v>2</v>
      </c>
      <c r="P10" s="61"/>
      <c r="Q10" s="62">
        <f t="shared" ref="Q10:R12" si="6">IF(O10&gt;0,O10*32, " ")</f>
        <v>64</v>
      </c>
      <c r="R10" s="65" t="str">
        <f t="shared" si="6"/>
        <v xml:space="preserve"> </v>
      </c>
      <c r="S10" s="153">
        <f>SUM(O10,C10,G10,K10)</f>
        <v>8</v>
      </c>
      <c r="T10" s="62" t="str">
        <f>IF(D10+H10+L10+P10&gt;0, D10+H10+L10+P10, " ")</f>
        <v xml:space="preserve"> </v>
      </c>
      <c r="U10" s="62">
        <f>SUM(Q10,M10,I10,E10)</f>
        <v>268</v>
      </c>
      <c r="V10" s="63" t="str">
        <f>IF(T10&lt;&gt;" ", (IF(F10&lt;&gt;" ", F10, 0)+IF(J10&lt;&gt;" ", J10, 0)+IF(N10&lt;&gt;" ", N10, 0)+IF(R10&lt;&gt;" ", R10, 0)), " ")</f>
        <v xml:space="preserve"> </v>
      </c>
      <c r="W10" s="122"/>
      <c r="X10" s="122"/>
    </row>
    <row r="11" spans="1:24" ht="13.15" customHeight="1" x14ac:dyDescent="0.2">
      <c r="A11" s="202">
        <v>6</v>
      </c>
      <c r="B11" s="335" t="s">
        <v>35</v>
      </c>
      <c r="C11" s="60">
        <v>4</v>
      </c>
      <c r="D11" s="61"/>
      <c r="E11" s="62">
        <f>34*C11</f>
        <v>136</v>
      </c>
      <c r="F11" s="63" t="str">
        <f>IF(D11&gt;0,D11*34, " ")</f>
        <v xml:space="preserve"> </v>
      </c>
      <c r="G11" s="64">
        <v>4</v>
      </c>
      <c r="H11" s="61"/>
      <c r="I11" s="62">
        <f t="shared" si="4"/>
        <v>136</v>
      </c>
      <c r="J11" s="65" t="str">
        <f t="shared" si="4"/>
        <v xml:space="preserve"> </v>
      </c>
      <c r="K11" s="60">
        <v>3</v>
      </c>
      <c r="L11" s="61"/>
      <c r="M11" s="62">
        <f t="shared" si="5"/>
        <v>102</v>
      </c>
      <c r="N11" s="63" t="str">
        <f t="shared" si="5"/>
        <v xml:space="preserve"> </v>
      </c>
      <c r="O11" s="64">
        <v>3</v>
      </c>
      <c r="P11" s="61"/>
      <c r="Q11" s="62">
        <f t="shared" si="6"/>
        <v>96</v>
      </c>
      <c r="R11" s="65" t="str">
        <f t="shared" si="6"/>
        <v xml:space="preserve"> </v>
      </c>
      <c r="S11" s="153">
        <f>SUM(O11,K11,G11,C11)</f>
        <v>14</v>
      </c>
      <c r="T11" s="62" t="str">
        <f>IF(D11+H11+L11+P11&gt;0, D11+H11+L11+P11, " ")</f>
        <v xml:space="preserve"> </v>
      </c>
      <c r="U11" s="62">
        <f>SUM(Q11,M11,I11,E11)</f>
        <v>470</v>
      </c>
      <c r="V11" s="63" t="str">
        <f>IF(T11&lt;&gt;" ", (IF(F11&lt;&gt;" ", F11, 0)+IF(J11&lt;&gt;" ", J11, 0)+IF(N11&lt;&gt;" ", N11, 0)+IF(R11&lt;&gt;" ", R11, 0)), " ")</f>
        <v xml:space="preserve"> </v>
      </c>
      <c r="W11" s="122"/>
      <c r="X11" s="122"/>
    </row>
    <row r="12" spans="1:24" ht="13.15" customHeight="1" x14ac:dyDescent="0.2">
      <c r="A12" s="202">
        <v>7</v>
      </c>
      <c r="B12" s="335" t="s">
        <v>21</v>
      </c>
      <c r="C12" s="60">
        <v>2</v>
      </c>
      <c r="D12" s="61"/>
      <c r="E12" s="62">
        <f>34*C12</f>
        <v>68</v>
      </c>
      <c r="F12" s="63" t="str">
        <f>IF(D12&gt;0,D12*34, " ")</f>
        <v xml:space="preserve"> </v>
      </c>
      <c r="G12" s="64">
        <v>2</v>
      </c>
      <c r="H12" s="61"/>
      <c r="I12" s="62">
        <f t="shared" si="4"/>
        <v>68</v>
      </c>
      <c r="J12" s="65" t="str">
        <f t="shared" si="4"/>
        <v xml:space="preserve"> </v>
      </c>
      <c r="K12" s="60"/>
      <c r="L12" s="61"/>
      <c r="M12" s="62" t="str">
        <f t="shared" si="5"/>
        <v xml:space="preserve"> </v>
      </c>
      <c r="N12" s="63" t="str">
        <f t="shared" si="5"/>
        <v xml:space="preserve"> </v>
      </c>
      <c r="O12" s="64"/>
      <c r="P12" s="61"/>
      <c r="Q12" s="62" t="str">
        <f t="shared" si="6"/>
        <v xml:space="preserve"> </v>
      </c>
      <c r="R12" s="65" t="str">
        <f t="shared" si="6"/>
        <v xml:space="preserve"> </v>
      </c>
      <c r="S12" s="209">
        <f>SUM(C12,G12)</f>
        <v>4</v>
      </c>
      <c r="T12" s="123" t="str">
        <f>IF(D12+H12+L12+P12&gt;0, D12+H12+L12+P12, " ")</f>
        <v xml:space="preserve"> </v>
      </c>
      <c r="U12" s="123">
        <f>SUM(I12,E12)</f>
        <v>136</v>
      </c>
      <c r="V12" s="203" t="str">
        <f>IF(T12&lt;&gt;" ", (IF(F12&lt;&gt;" ", F12, 0)+IF(J12&lt;&gt;" ", J12, 0)+IF(N12&lt;&gt;" ", N12, 0)+IF(R12&lt;&gt;" ", R12, 0)), " ")</f>
        <v xml:space="preserve"> </v>
      </c>
      <c r="W12" s="122"/>
      <c r="X12" s="122"/>
    </row>
    <row r="13" spans="1:24" ht="13.15" customHeight="1" x14ac:dyDescent="0.2">
      <c r="A13" s="202">
        <v>8</v>
      </c>
      <c r="B13" s="358" t="s">
        <v>39</v>
      </c>
      <c r="C13" s="206"/>
      <c r="D13" s="64">
        <v>2</v>
      </c>
      <c r="E13" s="107"/>
      <c r="F13" s="63">
        <f>34*D13</f>
        <v>68</v>
      </c>
      <c r="G13" s="108"/>
      <c r="H13" s="107"/>
      <c r="I13" s="107"/>
      <c r="J13" s="110"/>
      <c r="K13" s="201"/>
      <c r="L13" s="107"/>
      <c r="M13" s="107"/>
      <c r="N13" s="200"/>
      <c r="O13" s="108"/>
      <c r="P13" s="107"/>
      <c r="Q13" s="107"/>
      <c r="R13" s="110"/>
      <c r="S13" s="201"/>
      <c r="T13" s="62">
        <f>SUM(D13)</f>
        <v>2</v>
      </c>
      <c r="U13" s="107"/>
      <c r="V13" s="63">
        <f>SUM(F13)</f>
        <v>68</v>
      </c>
      <c r="W13" s="122"/>
      <c r="X13" s="122"/>
    </row>
    <row r="14" spans="1:24" ht="13.15" customHeight="1" x14ac:dyDescent="0.2">
      <c r="A14" s="202">
        <v>9</v>
      </c>
      <c r="B14" s="346" t="s">
        <v>68</v>
      </c>
      <c r="C14" s="31">
        <v>1</v>
      </c>
      <c r="D14" s="32"/>
      <c r="E14" s="27">
        <f t="shared" ref="E14:E15" si="7">IF(C14&gt;0,C14*34, " ")</f>
        <v>34</v>
      </c>
      <c r="F14" s="28"/>
      <c r="G14" s="34">
        <v>1</v>
      </c>
      <c r="H14" s="32"/>
      <c r="I14" s="27">
        <f t="shared" ref="I14:I15" si="8">IF(G14&gt;0,G14*34, " ")</f>
        <v>34</v>
      </c>
      <c r="J14" s="111"/>
      <c r="K14" s="31">
        <v>1</v>
      </c>
      <c r="L14" s="32"/>
      <c r="M14" s="27">
        <f t="shared" ref="M14:M16" si="9">IF(K14&gt;0,K14*34, " ")</f>
        <v>34</v>
      </c>
      <c r="N14" s="28"/>
      <c r="O14" s="34">
        <v>1</v>
      </c>
      <c r="P14" s="32"/>
      <c r="Q14" s="27">
        <f t="shared" ref="Q14:Q16" si="10">IF(O14&gt;0,O14*32, " ")</f>
        <v>32</v>
      </c>
      <c r="R14" s="111"/>
      <c r="S14" s="146">
        <f t="shared" ref="S14:S15" si="11">C14+G14+K14+O14</f>
        <v>4</v>
      </c>
      <c r="T14" s="45"/>
      <c r="U14" s="45">
        <f t="shared" ref="U14:U15" si="12">IF(S14&lt;&gt;" ", (IF(E14&lt;&gt;" ", E14, 0)+IF(I14&lt;&gt;" ", I14, 0)+IF(M14&lt;&gt;" ", M14, 0)+IF(Q14&lt;&gt;" ", Q14, 0)), " ")</f>
        <v>134</v>
      </c>
      <c r="V14" s="46"/>
      <c r="W14" s="122"/>
      <c r="X14" s="122"/>
    </row>
    <row r="15" spans="1:24" ht="13.15" customHeight="1" x14ac:dyDescent="0.2">
      <c r="A15" s="202">
        <v>10</v>
      </c>
      <c r="B15" s="344" t="s">
        <v>69</v>
      </c>
      <c r="C15" s="31">
        <v>1</v>
      </c>
      <c r="D15" s="32"/>
      <c r="E15" s="27">
        <f t="shared" si="7"/>
        <v>34</v>
      </c>
      <c r="F15" s="28"/>
      <c r="G15" s="34">
        <v>1</v>
      </c>
      <c r="H15" s="32"/>
      <c r="I15" s="27">
        <f t="shared" si="8"/>
        <v>34</v>
      </c>
      <c r="J15" s="111"/>
      <c r="K15" s="31"/>
      <c r="L15" s="32"/>
      <c r="M15" s="27" t="str">
        <f t="shared" si="9"/>
        <v xml:space="preserve"> </v>
      </c>
      <c r="N15" s="28"/>
      <c r="O15" s="34"/>
      <c r="P15" s="32"/>
      <c r="Q15" s="27" t="str">
        <f t="shared" si="10"/>
        <v xml:space="preserve"> </v>
      </c>
      <c r="R15" s="111"/>
      <c r="S15" s="147">
        <f t="shared" si="11"/>
        <v>2</v>
      </c>
      <c r="T15" s="142"/>
      <c r="U15" s="27">
        <f t="shared" si="12"/>
        <v>68</v>
      </c>
      <c r="V15" s="143"/>
      <c r="W15" s="122"/>
      <c r="X15" s="122"/>
    </row>
    <row r="16" spans="1:24" ht="13.15" customHeight="1" thickBot="1" x14ac:dyDescent="0.25">
      <c r="A16" s="286">
        <v>11</v>
      </c>
      <c r="B16" s="347" t="s">
        <v>70</v>
      </c>
      <c r="C16" s="296"/>
      <c r="D16" s="297"/>
      <c r="E16" s="142" t="str">
        <f>IF(C16&gt;0,C16*34, " ")</f>
        <v xml:space="preserve"> </v>
      </c>
      <c r="F16" s="143"/>
      <c r="G16" s="298"/>
      <c r="H16" s="297"/>
      <c r="I16" s="142"/>
      <c r="J16" s="299"/>
      <c r="K16" s="296">
        <v>1</v>
      </c>
      <c r="L16" s="297"/>
      <c r="M16" s="142">
        <f t="shared" si="9"/>
        <v>34</v>
      </c>
      <c r="N16" s="143"/>
      <c r="O16" s="298">
        <v>1</v>
      </c>
      <c r="P16" s="297"/>
      <c r="Q16" s="142">
        <f t="shared" si="10"/>
        <v>32</v>
      </c>
      <c r="R16" s="299"/>
      <c r="S16" s="300">
        <f>C16+G16+K16+O16</f>
        <v>2</v>
      </c>
      <c r="T16" s="142"/>
      <c r="U16" s="142">
        <f>IF(S16&lt;&gt;" ", (IF(E16&lt;&gt;" ", E16, 0)+IF(I16&lt;&gt;" ", I16, 0)+IF(M16&lt;&gt;" ", M16, 0)+IF(Q16&lt;&gt;" ", Q16, 0)), " ")</f>
        <v>66</v>
      </c>
      <c r="V16" s="143"/>
    </row>
    <row r="17" spans="1:24" ht="13.15" customHeight="1" thickBot="1" x14ac:dyDescent="0.25">
      <c r="A17" s="464" t="s">
        <v>16</v>
      </c>
      <c r="B17" s="465"/>
      <c r="C17" s="301" t="s">
        <v>9</v>
      </c>
      <c r="D17" s="302" t="s">
        <v>10</v>
      </c>
      <c r="E17" s="302" t="s">
        <v>9</v>
      </c>
      <c r="F17" s="303" t="s">
        <v>10</v>
      </c>
      <c r="G17" s="304" t="s">
        <v>9</v>
      </c>
      <c r="H17" s="302" t="s">
        <v>10</v>
      </c>
      <c r="I17" s="302" t="s">
        <v>9</v>
      </c>
      <c r="J17" s="305" t="s">
        <v>10</v>
      </c>
      <c r="K17" s="301" t="s">
        <v>9</v>
      </c>
      <c r="L17" s="302" t="s">
        <v>10</v>
      </c>
      <c r="M17" s="302" t="s">
        <v>9</v>
      </c>
      <c r="N17" s="303" t="s">
        <v>10</v>
      </c>
      <c r="O17" s="304" t="s">
        <v>9</v>
      </c>
      <c r="P17" s="302" t="s">
        <v>10</v>
      </c>
      <c r="Q17" s="302" t="s">
        <v>9</v>
      </c>
      <c r="R17" s="305" t="s">
        <v>10</v>
      </c>
      <c r="S17" s="301" t="s">
        <v>9</v>
      </c>
      <c r="T17" s="302" t="s">
        <v>10</v>
      </c>
      <c r="U17" s="302" t="s">
        <v>9</v>
      </c>
      <c r="V17" s="306" t="s">
        <v>10</v>
      </c>
      <c r="W17" s="122"/>
      <c r="X17" s="122"/>
    </row>
    <row r="18" spans="1:24" ht="13.15" customHeight="1" x14ac:dyDescent="0.2">
      <c r="A18" s="337">
        <v>1</v>
      </c>
      <c r="B18" s="338" t="s">
        <v>41</v>
      </c>
      <c r="C18" s="139">
        <v>2</v>
      </c>
      <c r="D18" s="112"/>
      <c r="E18" s="62">
        <f t="shared" ref="E18:F21" si="13">IF(C18&gt;0,C18*34, " ")</f>
        <v>68</v>
      </c>
      <c r="F18" s="63" t="str">
        <f t="shared" si="13"/>
        <v xml:space="preserve"> </v>
      </c>
      <c r="G18" s="113"/>
      <c r="H18" s="112"/>
      <c r="I18" s="62" t="str">
        <f>IF(G18&gt;0,G18*34, " ")</f>
        <v xml:space="preserve"> </v>
      </c>
      <c r="J18" s="65" t="str">
        <f>IF(H18&gt;0,H18*34, " ")</f>
        <v xml:space="preserve"> </v>
      </c>
      <c r="K18" s="139"/>
      <c r="L18" s="112"/>
      <c r="M18" s="62" t="str">
        <f t="shared" ref="M18:N25" si="14">IF(K18&gt;0,K18*34, " ")</f>
        <v xml:space="preserve"> </v>
      </c>
      <c r="N18" s="63" t="str">
        <f t="shared" si="14"/>
        <v xml:space="preserve"> </v>
      </c>
      <c r="O18" s="113"/>
      <c r="P18" s="112"/>
      <c r="Q18" s="62" t="str">
        <f>IF(O18&gt;0,O18*32, " ")</f>
        <v xml:space="preserve"> </v>
      </c>
      <c r="R18" s="65" t="str">
        <f>IF(P18&gt;0,P18*32, " ")</f>
        <v xml:space="preserve"> </v>
      </c>
      <c r="S18" s="153">
        <f>SUM(C18)</f>
        <v>2</v>
      </c>
      <c r="T18" s="62" t="str">
        <f t="shared" ref="T18:T26" si="15">IF(D18+H18+L18+P18&gt;0, D18+H18+L18+P18, " ")</f>
        <v xml:space="preserve"> </v>
      </c>
      <c r="U18" s="62">
        <f>SUM(E18)</f>
        <v>68</v>
      </c>
      <c r="V18" s="63" t="str">
        <f>IF(T18&lt;&gt;" ", (IF(F18&lt;&gt;" ", F18, 0)+IF(J18&lt;&gt;" ", J18, 0)+IF(N18&lt;&gt;" ", N18, 0)+IF(R18&lt;&gt;" ", R18, 0)), " ")</f>
        <v xml:space="preserve"> </v>
      </c>
      <c r="W18" s="122"/>
      <c r="X18" s="122"/>
    </row>
    <row r="19" spans="1:24" ht="13.15" customHeight="1" x14ac:dyDescent="0.2">
      <c r="A19" s="337">
        <v>2</v>
      </c>
      <c r="B19" s="335" t="s">
        <v>40</v>
      </c>
      <c r="C19" s="139"/>
      <c r="D19" s="112">
        <v>4</v>
      </c>
      <c r="E19" s="62" t="str">
        <f t="shared" si="13"/>
        <v xml:space="preserve"> </v>
      </c>
      <c r="F19" s="63">
        <f t="shared" si="13"/>
        <v>136</v>
      </c>
      <c r="G19" s="113"/>
      <c r="H19" s="112"/>
      <c r="I19" s="62"/>
      <c r="J19" s="65" t="str">
        <f t="shared" ref="J19:J25" si="16">IF(H19&gt;0,H19*34, " ")</f>
        <v xml:space="preserve"> </v>
      </c>
      <c r="K19" s="139"/>
      <c r="L19" s="112"/>
      <c r="M19" s="62" t="str">
        <f t="shared" si="14"/>
        <v xml:space="preserve"> </v>
      </c>
      <c r="N19" s="63" t="str">
        <f t="shared" si="14"/>
        <v xml:space="preserve"> </v>
      </c>
      <c r="O19" s="113"/>
      <c r="P19" s="112"/>
      <c r="Q19" s="62" t="str">
        <f>IF(O19&gt;0,O19*32, " ")</f>
        <v xml:space="preserve"> </v>
      </c>
      <c r="R19" s="65" t="str">
        <f>IF(P19&gt;0,P19*32, " ")</f>
        <v xml:space="preserve"> </v>
      </c>
      <c r="S19" s="153"/>
      <c r="T19" s="62">
        <f>SUM(D19)</f>
        <v>4</v>
      </c>
      <c r="U19" s="62"/>
      <c r="V19" s="63">
        <f>SUM(F19)</f>
        <v>136</v>
      </c>
      <c r="W19" s="122"/>
      <c r="X19" s="122"/>
    </row>
    <row r="20" spans="1:24" ht="13.15" customHeight="1" x14ac:dyDescent="0.2">
      <c r="A20" s="337">
        <v>3</v>
      </c>
      <c r="B20" s="335" t="s">
        <v>42</v>
      </c>
      <c r="C20" s="139">
        <v>4</v>
      </c>
      <c r="D20" s="112"/>
      <c r="E20" s="62">
        <f t="shared" si="13"/>
        <v>136</v>
      </c>
      <c r="F20" s="63" t="str">
        <f t="shared" si="13"/>
        <v xml:space="preserve"> </v>
      </c>
      <c r="G20" s="113">
        <v>2</v>
      </c>
      <c r="H20" s="112"/>
      <c r="I20" s="62">
        <f t="shared" ref="I20:I27" si="17">IF(G20&gt;0,G20*34, " ")</f>
        <v>68</v>
      </c>
      <c r="J20" s="65" t="str">
        <f t="shared" si="16"/>
        <v xml:space="preserve"> </v>
      </c>
      <c r="K20" s="139"/>
      <c r="L20" s="112"/>
      <c r="M20" s="62" t="str">
        <f t="shared" si="14"/>
        <v xml:space="preserve"> </v>
      </c>
      <c r="N20" s="63" t="str">
        <f t="shared" si="14"/>
        <v xml:space="preserve"> </v>
      </c>
      <c r="O20" s="113"/>
      <c r="P20" s="112"/>
      <c r="Q20" s="62"/>
      <c r="R20" s="65"/>
      <c r="S20" s="153">
        <f>SUM(C20,G20)</f>
        <v>6</v>
      </c>
      <c r="T20" s="62" t="str">
        <f t="shared" si="15"/>
        <v xml:space="preserve"> </v>
      </c>
      <c r="U20" s="62">
        <f>SUM(E20,I20)</f>
        <v>204</v>
      </c>
      <c r="V20" s="63" t="str">
        <f>IF(T20&lt;&gt;" ", (IF(F20&lt;&gt;" ", F20, 0)+IF(J20&lt;&gt;" ", J20, 0)+IF(N20&lt;&gt;" ", N20, 0)+IF(R20&lt;&gt;" ", R20, 0)), " ")</f>
        <v xml:space="preserve"> </v>
      </c>
      <c r="W20" s="122"/>
      <c r="X20" s="122"/>
    </row>
    <row r="21" spans="1:24" ht="13.15" customHeight="1" x14ac:dyDescent="0.2">
      <c r="A21" s="337">
        <v>4</v>
      </c>
      <c r="B21" s="335" t="s">
        <v>53</v>
      </c>
      <c r="C21" s="139"/>
      <c r="D21" s="112"/>
      <c r="E21" s="62" t="str">
        <f t="shared" si="13"/>
        <v xml:space="preserve"> </v>
      </c>
      <c r="F21" s="63" t="str">
        <f t="shared" si="13"/>
        <v xml:space="preserve"> </v>
      </c>
      <c r="G21" s="113">
        <v>2</v>
      </c>
      <c r="H21" s="112">
        <v>1</v>
      </c>
      <c r="I21" s="62">
        <f t="shared" si="17"/>
        <v>68</v>
      </c>
      <c r="J21" s="65">
        <f t="shared" si="16"/>
        <v>34</v>
      </c>
      <c r="K21" s="139">
        <v>2</v>
      </c>
      <c r="L21" s="112">
        <v>2</v>
      </c>
      <c r="M21" s="62">
        <f t="shared" si="14"/>
        <v>68</v>
      </c>
      <c r="N21" s="63">
        <f t="shared" si="14"/>
        <v>68</v>
      </c>
      <c r="O21" s="113"/>
      <c r="P21" s="112"/>
      <c r="Q21" s="62" t="str">
        <f t="shared" ref="Q21:R23" si="18">IF(O21&gt;0,O21*32, " ")</f>
        <v xml:space="preserve"> </v>
      </c>
      <c r="R21" s="65" t="str">
        <f t="shared" si="18"/>
        <v xml:space="preserve"> </v>
      </c>
      <c r="S21" s="153">
        <f t="shared" ref="S21:S29" si="19">IF(C21+G21+K21+O21&gt;0,C21+G21+K21+O21, " ")</f>
        <v>4</v>
      </c>
      <c r="T21" s="62">
        <f t="shared" si="15"/>
        <v>3</v>
      </c>
      <c r="U21" s="62">
        <f>SUM(M21,I21)</f>
        <v>136</v>
      </c>
      <c r="V21" s="63">
        <f>IF(T21&lt;&gt;" ", (IF(F21&lt;&gt;" ", F21, 0)+IF(J21&lt;&gt;" ", J21, 0)+IF(N21&lt;&gt;" ", N21, 0)+IF(R21&lt;&gt;" ", R21, 0)), " ")</f>
        <v>102</v>
      </c>
      <c r="W21" s="122"/>
      <c r="X21" s="122"/>
    </row>
    <row r="22" spans="1:24" ht="13.15" customHeight="1" x14ac:dyDescent="0.2">
      <c r="A22" s="337">
        <v>5</v>
      </c>
      <c r="B22" s="335" t="s">
        <v>32</v>
      </c>
      <c r="C22" s="139"/>
      <c r="D22" s="112"/>
      <c r="E22" s="62"/>
      <c r="F22" s="63" t="str">
        <f>IF(D22&gt;0,D22*34, " ")</f>
        <v xml:space="preserve"> </v>
      </c>
      <c r="G22" s="113">
        <v>2</v>
      </c>
      <c r="H22" s="112"/>
      <c r="I22" s="62">
        <f t="shared" si="17"/>
        <v>68</v>
      </c>
      <c r="J22" s="65" t="str">
        <f t="shared" si="16"/>
        <v xml:space="preserve"> </v>
      </c>
      <c r="K22" s="139">
        <v>2</v>
      </c>
      <c r="L22" s="112"/>
      <c r="M22" s="62">
        <f t="shared" si="14"/>
        <v>68</v>
      </c>
      <c r="N22" s="63" t="str">
        <f t="shared" si="14"/>
        <v xml:space="preserve"> </v>
      </c>
      <c r="O22" s="113">
        <v>2</v>
      </c>
      <c r="P22" s="112"/>
      <c r="Q22" s="62">
        <f t="shared" si="18"/>
        <v>64</v>
      </c>
      <c r="R22" s="65" t="str">
        <f t="shared" si="18"/>
        <v xml:space="preserve"> </v>
      </c>
      <c r="S22" s="153">
        <f t="shared" si="19"/>
        <v>6</v>
      </c>
      <c r="T22" s="62" t="str">
        <f t="shared" si="15"/>
        <v xml:space="preserve"> </v>
      </c>
      <c r="U22" s="62">
        <f>SUM(I22,M22,Q22)</f>
        <v>200</v>
      </c>
      <c r="V22" s="63" t="str">
        <f>IF(T22&lt;&gt;" ", (IF(F22&lt;&gt;" ", F22, 0)+IF(J22&lt;&gt;" ", J22, 0)+IF(N22&lt;&gt;" ", N22, 0)+IF(R22&lt;&gt;" ", R22, 0)), " ")</f>
        <v xml:space="preserve"> </v>
      </c>
      <c r="W22" s="122"/>
      <c r="X22" s="122"/>
    </row>
    <row r="23" spans="1:24" ht="13.15" customHeight="1" x14ac:dyDescent="0.2">
      <c r="A23" s="337">
        <v>6</v>
      </c>
      <c r="B23" s="335" t="s">
        <v>23</v>
      </c>
      <c r="C23" s="139"/>
      <c r="D23" s="112"/>
      <c r="E23" s="62" t="str">
        <f>IF(C23&gt;0,C23*34, " ")</f>
        <v xml:space="preserve"> </v>
      </c>
      <c r="F23" s="63" t="str">
        <f>IF(D23&gt;0,D23*34, " ")</f>
        <v xml:space="preserve"> </v>
      </c>
      <c r="G23" s="113"/>
      <c r="H23" s="112">
        <v>2</v>
      </c>
      <c r="I23" s="62" t="str">
        <f t="shared" si="17"/>
        <v xml:space="preserve"> </v>
      </c>
      <c r="J23" s="65">
        <f t="shared" si="16"/>
        <v>68</v>
      </c>
      <c r="K23" s="139"/>
      <c r="L23" s="112">
        <v>2</v>
      </c>
      <c r="M23" s="62" t="str">
        <f t="shared" si="14"/>
        <v xml:space="preserve"> </v>
      </c>
      <c r="N23" s="63">
        <f t="shared" si="14"/>
        <v>68</v>
      </c>
      <c r="O23" s="113"/>
      <c r="P23" s="112"/>
      <c r="Q23" s="62" t="str">
        <f t="shared" si="18"/>
        <v xml:space="preserve"> </v>
      </c>
      <c r="R23" s="65" t="str">
        <f t="shared" si="18"/>
        <v xml:space="preserve"> </v>
      </c>
      <c r="S23" s="153" t="str">
        <f t="shared" si="19"/>
        <v xml:space="preserve"> </v>
      </c>
      <c r="T23" s="62">
        <f t="shared" si="15"/>
        <v>4</v>
      </c>
      <c r="U23" s="62"/>
      <c r="V23" s="63">
        <f>IF(T23&lt;&gt;" ", (IF(F23&lt;&gt;" ", F23, 0)+IF(J23&lt;&gt;" ", J23, 0)+IF(N23&lt;&gt;" ", N23, 0)+IF(R23&lt;&gt;" ", R23, 0)), " ")</f>
        <v>136</v>
      </c>
      <c r="W23" s="122"/>
      <c r="X23" s="122"/>
    </row>
    <row r="24" spans="1:24" ht="13.15" customHeight="1" x14ac:dyDescent="0.2">
      <c r="A24" s="337">
        <v>7</v>
      </c>
      <c r="B24" s="335" t="s">
        <v>103</v>
      </c>
      <c r="C24" s="139"/>
      <c r="D24" s="112"/>
      <c r="E24" s="62"/>
      <c r="F24" s="63"/>
      <c r="G24" s="113">
        <v>2</v>
      </c>
      <c r="H24" s="112"/>
      <c r="I24" s="62">
        <f t="shared" si="17"/>
        <v>68</v>
      </c>
      <c r="J24" s="65"/>
      <c r="K24" s="139"/>
      <c r="L24" s="112"/>
      <c r="M24" s="62"/>
      <c r="N24" s="63"/>
      <c r="O24" s="113"/>
      <c r="P24" s="112"/>
      <c r="Q24" s="62"/>
      <c r="R24" s="65"/>
      <c r="S24" s="153">
        <f t="shared" si="19"/>
        <v>2</v>
      </c>
      <c r="T24" s="62"/>
      <c r="U24" s="62">
        <f>SUM(I24)</f>
        <v>68</v>
      </c>
      <c r="V24" s="63"/>
      <c r="W24" s="122"/>
      <c r="X24" s="122"/>
    </row>
    <row r="25" spans="1:24" ht="13.15" customHeight="1" x14ac:dyDescent="0.2">
      <c r="A25" s="337">
        <v>8</v>
      </c>
      <c r="B25" s="335" t="s">
        <v>54</v>
      </c>
      <c r="C25" s="139"/>
      <c r="D25" s="112"/>
      <c r="E25" s="62" t="str">
        <f>IF(C25&gt;0,C25*34, " ")</f>
        <v xml:space="preserve"> </v>
      </c>
      <c r="F25" s="63" t="str">
        <f>IF(D25&gt;0,D25*34, " ")</f>
        <v xml:space="preserve"> </v>
      </c>
      <c r="G25" s="113"/>
      <c r="H25" s="112"/>
      <c r="I25" s="62"/>
      <c r="J25" s="65" t="str">
        <f t="shared" si="16"/>
        <v xml:space="preserve"> </v>
      </c>
      <c r="K25" s="139">
        <v>2</v>
      </c>
      <c r="L25" s="112"/>
      <c r="M25" s="62">
        <f t="shared" si="14"/>
        <v>68</v>
      </c>
      <c r="N25" s="63" t="str">
        <f t="shared" si="14"/>
        <v xml:space="preserve"> </v>
      </c>
      <c r="O25" s="113"/>
      <c r="P25" s="112"/>
      <c r="Q25" s="62"/>
      <c r="R25" s="65" t="str">
        <f>IF(P25&gt;0,P25*32, " ")</f>
        <v xml:space="preserve"> </v>
      </c>
      <c r="S25" s="153">
        <f>SUM(O25,K25,G25)</f>
        <v>2</v>
      </c>
      <c r="T25" s="62" t="str">
        <f t="shared" si="15"/>
        <v xml:space="preserve"> </v>
      </c>
      <c r="U25" s="62">
        <f>SUM(Q25,M25,I25)</f>
        <v>68</v>
      </c>
      <c r="V25" s="63" t="str">
        <f>IF(T25&lt;&gt;" ", (IF(F25&lt;&gt;" ", F25, 0)+IF(J25&lt;&gt;" ", J25, 0)+IF(N25&lt;&gt;" ", N25, 0)+IF(R25&lt;&gt;" ", R25, 0)), " ")</f>
        <v xml:space="preserve"> </v>
      </c>
      <c r="W25" s="122"/>
      <c r="X25" s="122"/>
    </row>
    <row r="26" spans="1:24" ht="12.2" customHeight="1" x14ac:dyDescent="0.2">
      <c r="A26" s="337">
        <v>9</v>
      </c>
      <c r="B26" s="339" t="s">
        <v>55</v>
      </c>
      <c r="C26" s="139"/>
      <c r="D26" s="71"/>
      <c r="E26" s="62"/>
      <c r="F26" s="63"/>
      <c r="G26" s="72"/>
      <c r="H26" s="71"/>
      <c r="I26" s="62"/>
      <c r="J26" s="65"/>
      <c r="K26" s="207">
        <v>2</v>
      </c>
      <c r="L26" s="71"/>
      <c r="M26" s="62">
        <v>68</v>
      </c>
      <c r="N26" s="63"/>
      <c r="O26" s="72">
        <v>2</v>
      </c>
      <c r="P26" s="71">
        <v>1</v>
      </c>
      <c r="Q26" s="62">
        <v>64</v>
      </c>
      <c r="R26" s="65">
        <f>P26*32</f>
        <v>32</v>
      </c>
      <c r="S26" s="153">
        <f t="shared" si="19"/>
        <v>4</v>
      </c>
      <c r="T26" s="62">
        <f t="shared" si="15"/>
        <v>1</v>
      </c>
      <c r="U26" s="62">
        <f>SUM(Q26,M26,I26)</f>
        <v>132</v>
      </c>
      <c r="V26" s="63">
        <f>IF(T26&lt;&gt;" ", (IF(F26&lt;&gt;" ", F26, 0)+IF(J26&lt;&gt;" ", J26, 0)+IF(N26&lt;&gt;" ", N26, 0)+IF(R26&lt;&gt;" ", R26, 0)), " ")</f>
        <v>32</v>
      </c>
      <c r="W26" s="122"/>
      <c r="X26" s="122"/>
    </row>
    <row r="27" spans="1:24" ht="13.15" customHeight="1" x14ac:dyDescent="0.2">
      <c r="A27" s="337">
        <v>10</v>
      </c>
      <c r="B27" s="339" t="s">
        <v>92</v>
      </c>
      <c r="C27" s="139"/>
      <c r="D27" s="71"/>
      <c r="E27" s="62"/>
      <c r="F27" s="63"/>
      <c r="G27" s="72"/>
      <c r="H27" s="71"/>
      <c r="I27" s="62" t="str">
        <f t="shared" si="17"/>
        <v xml:space="preserve"> </v>
      </c>
      <c r="J27" s="65"/>
      <c r="K27" s="207">
        <v>2</v>
      </c>
      <c r="L27" s="71"/>
      <c r="M27" s="62">
        <v>68</v>
      </c>
      <c r="N27" s="63"/>
      <c r="O27" s="72">
        <v>2</v>
      </c>
      <c r="P27" s="71"/>
      <c r="Q27" s="62">
        <f>O27*32</f>
        <v>64</v>
      </c>
      <c r="R27" s="65"/>
      <c r="S27" s="153">
        <f t="shared" si="19"/>
        <v>4</v>
      </c>
      <c r="T27" s="62"/>
      <c r="U27" s="62">
        <f>SUM(Q27,M27,I27)</f>
        <v>132</v>
      </c>
      <c r="V27" s="63"/>
      <c r="W27" s="122"/>
      <c r="X27" s="122"/>
    </row>
    <row r="28" spans="1:24" ht="13.15" customHeight="1" x14ac:dyDescent="0.2">
      <c r="A28" s="337">
        <v>11</v>
      </c>
      <c r="B28" s="339" t="s">
        <v>50</v>
      </c>
      <c r="C28" s="139"/>
      <c r="D28" s="112"/>
      <c r="E28" s="62"/>
      <c r="F28" s="63"/>
      <c r="G28" s="113"/>
      <c r="H28" s="112"/>
      <c r="I28" s="62"/>
      <c r="J28" s="65"/>
      <c r="K28" s="139"/>
      <c r="L28" s="112"/>
      <c r="M28" s="62"/>
      <c r="N28" s="63"/>
      <c r="O28" s="113">
        <v>1</v>
      </c>
      <c r="P28" s="112">
        <v>1</v>
      </c>
      <c r="Q28" s="62">
        <v>32</v>
      </c>
      <c r="R28" s="65">
        <v>32</v>
      </c>
      <c r="S28" s="153">
        <f t="shared" si="19"/>
        <v>1</v>
      </c>
      <c r="T28" s="62">
        <v>1</v>
      </c>
      <c r="U28" s="62">
        <f>SUM(Q28)</f>
        <v>32</v>
      </c>
      <c r="V28" s="63">
        <f>SUM(R28)</f>
        <v>32</v>
      </c>
      <c r="W28" s="122"/>
      <c r="X28" s="122"/>
    </row>
    <row r="29" spans="1:24" ht="13.15" customHeight="1" x14ac:dyDescent="0.2">
      <c r="A29" s="337">
        <v>12</v>
      </c>
      <c r="B29" s="339" t="s">
        <v>56</v>
      </c>
      <c r="C29" s="139"/>
      <c r="D29" s="112"/>
      <c r="E29" s="62"/>
      <c r="F29" s="63"/>
      <c r="G29" s="113"/>
      <c r="H29" s="112"/>
      <c r="I29" s="62"/>
      <c r="J29" s="65"/>
      <c r="K29" s="139"/>
      <c r="L29" s="112"/>
      <c r="M29" s="62"/>
      <c r="N29" s="63"/>
      <c r="O29" s="113">
        <v>2</v>
      </c>
      <c r="P29" s="112"/>
      <c r="Q29" s="62">
        <v>64</v>
      </c>
      <c r="R29" s="65"/>
      <c r="S29" s="153">
        <f t="shared" si="19"/>
        <v>2</v>
      </c>
      <c r="T29" s="62"/>
      <c r="U29" s="62">
        <f>SUM(Q29)</f>
        <v>64</v>
      </c>
      <c r="V29" s="63"/>
      <c r="W29" s="122"/>
      <c r="X29" s="122"/>
    </row>
    <row r="30" spans="1:24" ht="13.15" customHeight="1" x14ac:dyDescent="0.2">
      <c r="A30" s="337">
        <v>13</v>
      </c>
      <c r="B30" s="339" t="s">
        <v>91</v>
      </c>
      <c r="C30" s="139"/>
      <c r="D30" s="112"/>
      <c r="E30" s="62"/>
      <c r="F30" s="63"/>
      <c r="G30" s="113"/>
      <c r="H30" s="112"/>
      <c r="I30" s="62"/>
      <c r="J30" s="65"/>
      <c r="K30" s="139"/>
      <c r="L30" s="112"/>
      <c r="M30" s="62"/>
      <c r="N30" s="63"/>
      <c r="O30" s="113">
        <v>2</v>
      </c>
      <c r="P30" s="112"/>
      <c r="Q30" s="62">
        <v>64</v>
      </c>
      <c r="R30" s="65"/>
      <c r="S30" s="153">
        <v>2</v>
      </c>
      <c r="T30" s="62"/>
      <c r="U30" s="62">
        <f>SUM(Q30,M30)</f>
        <v>64</v>
      </c>
      <c r="V30" s="63"/>
      <c r="W30" s="122"/>
      <c r="X30" s="122"/>
    </row>
    <row r="31" spans="1:24" ht="13.15" customHeight="1" x14ac:dyDescent="0.2">
      <c r="A31" s="337">
        <v>14</v>
      </c>
      <c r="B31" s="335" t="s">
        <v>22</v>
      </c>
      <c r="C31" s="139"/>
      <c r="D31" s="112"/>
      <c r="E31" s="62" t="str">
        <f>IF(C31&gt;0,C31*34, " ")</f>
        <v xml:space="preserve"> </v>
      </c>
      <c r="F31" s="63" t="str">
        <f>IF(D31&gt;0,D31*34, " ")</f>
        <v xml:space="preserve"> </v>
      </c>
      <c r="G31" s="113"/>
      <c r="H31" s="112"/>
      <c r="I31" s="62" t="str">
        <f>IF(G31&gt;0,G31*34, " ")</f>
        <v xml:space="preserve"> </v>
      </c>
      <c r="J31" s="65" t="str">
        <f>IF(H31&gt;0,H31*34, " ")</f>
        <v xml:space="preserve"> </v>
      </c>
      <c r="K31" s="139">
        <v>2</v>
      </c>
      <c r="L31" s="112"/>
      <c r="M31" s="62">
        <f>IF(K31&gt;0,K31*34, " ")</f>
        <v>68</v>
      </c>
      <c r="N31" s="63" t="str">
        <f>IF(L31&gt;0,L31*34, " ")</f>
        <v xml:space="preserve"> </v>
      </c>
      <c r="O31" s="113"/>
      <c r="P31" s="112"/>
      <c r="Q31" s="62" t="str">
        <f>IF(O31&gt;0,O31*32, " ")</f>
        <v xml:space="preserve"> </v>
      </c>
      <c r="R31" s="65" t="str">
        <f>IF(P31&gt;0,P31*32, " ")</f>
        <v xml:space="preserve"> </v>
      </c>
      <c r="S31" s="153">
        <f>IF(C31+G31+K31+O31&gt;0,C31+G31+K31+O31, " ")</f>
        <v>2</v>
      </c>
      <c r="T31" s="62" t="str">
        <f>IF(D31+H31+L31+P31&gt;0, D31+H31+L31+P31, " ")</f>
        <v xml:space="preserve"> </v>
      </c>
      <c r="U31" s="62">
        <f>SUM(M31)</f>
        <v>68</v>
      </c>
      <c r="V31" s="63" t="str">
        <f>IF(T31&lt;&gt;" ", (IF(F31&lt;&gt;" ", F31, 0)+IF(J31&lt;&gt;" ", J31, 0)+IF(N31&lt;&gt;" ", N31, 0)+IF(R31&lt;&gt;" ", R31, 0)), " ")</f>
        <v xml:space="preserve"> </v>
      </c>
      <c r="W31" s="122"/>
      <c r="X31" s="122"/>
    </row>
    <row r="32" spans="1:24" ht="13.15" customHeight="1" x14ac:dyDescent="0.2">
      <c r="A32" s="337">
        <v>15</v>
      </c>
      <c r="B32" s="339" t="s">
        <v>57</v>
      </c>
      <c r="C32" s="139"/>
      <c r="D32" s="112"/>
      <c r="E32" s="62" t="str">
        <f>IF(C32&gt;0,C32*34, " ")</f>
        <v xml:space="preserve"> </v>
      </c>
      <c r="F32" s="63" t="str">
        <f>IF(D32&gt;0,D32*34, " ")</f>
        <v xml:space="preserve"> </v>
      </c>
      <c r="G32" s="113"/>
      <c r="H32" s="112"/>
      <c r="I32" s="62" t="str">
        <f>IF(G32&gt;0,G32*34, " ")</f>
        <v xml:space="preserve"> </v>
      </c>
      <c r="J32" s="65" t="str">
        <f>IF(H32&gt;0,H32*34, " ")</f>
        <v xml:space="preserve"> </v>
      </c>
      <c r="K32" s="139"/>
      <c r="L32" s="112"/>
      <c r="M32" s="62" t="str">
        <f>IF(K32&gt;0,K32*34, " ")</f>
        <v xml:space="preserve"> </v>
      </c>
      <c r="N32" s="63" t="str">
        <f>IF(L32&gt;0,L32*34, " ")</f>
        <v xml:space="preserve"> </v>
      </c>
      <c r="O32" s="113">
        <v>2</v>
      </c>
      <c r="P32" s="112"/>
      <c r="Q32" s="62">
        <f>IF(O32&gt;0,O32*32, " ")</f>
        <v>64</v>
      </c>
      <c r="R32" s="65" t="str">
        <f>IF(P32&gt;0,P32*32, " ")</f>
        <v xml:space="preserve"> </v>
      </c>
      <c r="S32" s="153">
        <f>IF(C32+G32+K32+O32&gt;0,C32+G32+K32+O32, " ")</f>
        <v>2</v>
      </c>
      <c r="T32" s="62" t="str">
        <f>IF(D32+H32+L32+P32&gt;0, D32+H32+L32+P32, " ")</f>
        <v xml:space="preserve"> </v>
      </c>
      <c r="U32" s="62">
        <v>64</v>
      </c>
      <c r="V32" s="63" t="str">
        <f>IF(T32&lt;&gt;" ", (IF(F32&lt;&gt;" ", F32, 0)+IF(J32&lt;&gt;" ", J32, 0)+IF(N32&lt;&gt;" ", N32, 0)+IF(R32&lt;&gt;" ", R32, 0)), " ")</f>
        <v xml:space="preserve"> </v>
      </c>
      <c r="W32" s="122"/>
      <c r="X32" s="122"/>
    </row>
    <row r="33" spans="1:24" ht="13.15" customHeight="1" x14ac:dyDescent="0.2">
      <c r="A33" s="337">
        <v>16</v>
      </c>
      <c r="B33" s="339" t="s">
        <v>58</v>
      </c>
      <c r="C33" s="139"/>
      <c r="D33" s="112"/>
      <c r="E33" s="62"/>
      <c r="F33" s="63"/>
      <c r="G33" s="113"/>
      <c r="H33" s="112"/>
      <c r="I33" s="62"/>
      <c r="J33" s="65"/>
      <c r="K33" s="207"/>
      <c r="L33" s="112"/>
      <c r="M33" s="62"/>
      <c r="N33" s="63"/>
      <c r="O33" s="72">
        <v>2</v>
      </c>
      <c r="P33" s="71">
        <v>1</v>
      </c>
      <c r="Q33" s="62">
        <f>O33*32</f>
        <v>64</v>
      </c>
      <c r="R33" s="65">
        <f>P33*32</f>
        <v>32</v>
      </c>
      <c r="S33" s="153">
        <f>SUM(O33,K33)</f>
        <v>2</v>
      </c>
      <c r="T33" s="62">
        <f>SUM(P33)</f>
        <v>1</v>
      </c>
      <c r="U33" s="62">
        <f>SUM(Q33,M33)</f>
        <v>64</v>
      </c>
      <c r="V33" s="63">
        <f>SUM(R33)</f>
        <v>32</v>
      </c>
      <c r="W33" s="122"/>
      <c r="X33" s="122"/>
    </row>
    <row r="34" spans="1:24" ht="13.15" customHeight="1" x14ac:dyDescent="0.2">
      <c r="A34" s="337">
        <v>17</v>
      </c>
      <c r="B34" s="339" t="s">
        <v>59</v>
      </c>
      <c r="C34" s="139"/>
      <c r="D34" s="112"/>
      <c r="E34" s="62"/>
      <c r="F34" s="63"/>
      <c r="G34" s="113"/>
      <c r="H34" s="112"/>
      <c r="I34" s="62"/>
      <c r="J34" s="65"/>
      <c r="K34" s="139"/>
      <c r="L34" s="112"/>
      <c r="M34" s="62"/>
      <c r="N34" s="63"/>
      <c r="O34" s="72">
        <v>2</v>
      </c>
      <c r="P34" s="112"/>
      <c r="Q34" s="62">
        <v>64</v>
      </c>
      <c r="R34" s="65"/>
      <c r="S34" s="153">
        <v>2</v>
      </c>
      <c r="T34" s="62"/>
      <c r="U34" s="62">
        <f>SUM(Q34)</f>
        <v>64</v>
      </c>
      <c r="V34" s="63"/>
      <c r="W34" s="122"/>
      <c r="X34" s="122"/>
    </row>
    <row r="35" spans="1:24" ht="13.15" customHeight="1" x14ac:dyDescent="0.2">
      <c r="A35" s="337">
        <v>18</v>
      </c>
      <c r="B35" s="339" t="s">
        <v>46</v>
      </c>
      <c r="C35" s="139"/>
      <c r="D35" s="112"/>
      <c r="E35" s="62"/>
      <c r="F35" s="63"/>
      <c r="G35" s="113"/>
      <c r="H35" s="112">
        <v>4</v>
      </c>
      <c r="I35" s="62"/>
      <c r="J35" s="65">
        <f>4*34</f>
        <v>136</v>
      </c>
      <c r="K35" s="139"/>
      <c r="L35" s="112"/>
      <c r="M35" s="62"/>
      <c r="N35" s="63"/>
      <c r="O35" s="113"/>
      <c r="P35" s="112"/>
      <c r="Q35" s="62"/>
      <c r="R35" s="65"/>
      <c r="S35" s="153"/>
      <c r="T35" s="62">
        <f>SUM(H35)</f>
        <v>4</v>
      </c>
      <c r="U35" s="62"/>
      <c r="V35" s="63">
        <f>SUM(J35)</f>
        <v>136</v>
      </c>
      <c r="W35" s="122"/>
      <c r="X35" s="122"/>
    </row>
    <row r="36" spans="1:24" ht="13.15" customHeight="1" x14ac:dyDescent="0.2">
      <c r="A36" s="337">
        <v>19</v>
      </c>
      <c r="B36" s="339" t="s">
        <v>30</v>
      </c>
      <c r="C36" s="139"/>
      <c r="D36" s="112">
        <v>3</v>
      </c>
      <c r="E36" s="62"/>
      <c r="F36" s="63">
        <v>102</v>
      </c>
      <c r="G36" s="113"/>
      <c r="H36" s="112">
        <v>3</v>
      </c>
      <c r="I36" s="62"/>
      <c r="J36" s="65">
        <v>102</v>
      </c>
      <c r="K36" s="139"/>
      <c r="L36" s="112">
        <v>3</v>
      </c>
      <c r="M36" s="62"/>
      <c r="N36" s="63">
        <v>102</v>
      </c>
      <c r="O36" s="113"/>
      <c r="P36" s="112"/>
      <c r="Q36" s="62"/>
      <c r="R36" s="65"/>
      <c r="S36" s="153"/>
      <c r="T36" s="62">
        <v>9</v>
      </c>
      <c r="U36" s="62"/>
      <c r="V36" s="63">
        <f>SUM(N36,J36,F36)</f>
        <v>306</v>
      </c>
      <c r="W36" s="122"/>
      <c r="X36" s="122"/>
    </row>
    <row r="37" spans="1:24" ht="13.15" customHeight="1" x14ac:dyDescent="0.2">
      <c r="A37" s="337">
        <v>20</v>
      </c>
      <c r="B37" s="335" t="s">
        <v>61</v>
      </c>
      <c r="C37" s="139"/>
      <c r="D37" s="112"/>
      <c r="E37" s="62" t="str">
        <f>IF(C37&gt;0,C37*34, " ")</f>
        <v xml:space="preserve"> </v>
      </c>
      <c r="F37" s="63" t="str">
        <f>IF(D37&gt;0,D37*34, " ")</f>
        <v xml:space="preserve"> </v>
      </c>
      <c r="G37" s="113"/>
      <c r="H37" s="112"/>
      <c r="I37" s="62" t="str">
        <f>IF(G37&gt;0,G37*34, " ")</f>
        <v xml:space="preserve"> </v>
      </c>
      <c r="J37" s="65" t="str">
        <f>IF(H37&gt;0,H37*34, " ")</f>
        <v xml:space="preserve"> </v>
      </c>
      <c r="K37" s="139"/>
      <c r="L37" s="112"/>
      <c r="M37" s="62" t="str">
        <f>IF(K37&gt;0,K37*34, " ")</f>
        <v xml:space="preserve"> </v>
      </c>
      <c r="N37" s="63" t="str">
        <f>IF(L37&gt;0,L37*34, " ")</f>
        <v xml:space="preserve"> </v>
      </c>
      <c r="O37" s="113">
        <v>2</v>
      </c>
      <c r="P37" s="112"/>
      <c r="Q37" s="62">
        <v>64</v>
      </c>
      <c r="R37" s="65" t="str">
        <f>IF(P37&gt;0,P37*32, " ")</f>
        <v xml:space="preserve"> </v>
      </c>
      <c r="S37" s="153">
        <f>IF(C37+G37+K37+O37&gt;0,C37+G37+K37+O37, " ")</f>
        <v>2</v>
      </c>
      <c r="T37" s="62" t="str">
        <f>IF(D37+H37+L37+P37&gt;0, D37+H37+L37+P37, " ")</f>
        <v xml:space="preserve"> </v>
      </c>
      <c r="U37" s="62">
        <f>SUM(Q37)</f>
        <v>64</v>
      </c>
      <c r="V37" s="63" t="str">
        <f t="shared" ref="U37:V39" si="20">IF(T37&lt;&gt;" ", (IF(F37&lt;&gt;" ", F37, 0)+IF(J37&lt;&gt;" ", J37, 0)+IF(N37&lt;&gt;" ", N37, 0)+IF(R37&lt;&gt;" ", R37, 0)), " ")</f>
        <v xml:space="preserve"> </v>
      </c>
      <c r="W37" s="122"/>
      <c r="X37" s="122"/>
    </row>
    <row r="38" spans="1:24" ht="13.15" customHeight="1" x14ac:dyDescent="0.2">
      <c r="A38" s="337"/>
      <c r="B38" s="335" t="s">
        <v>49</v>
      </c>
      <c r="C38" s="139"/>
      <c r="D38" s="112"/>
      <c r="E38" s="62"/>
      <c r="F38" s="63"/>
      <c r="G38" s="113"/>
      <c r="H38" s="112"/>
      <c r="I38" s="62"/>
      <c r="J38" s="65"/>
      <c r="K38" s="139"/>
      <c r="L38" s="112"/>
      <c r="M38" s="62"/>
      <c r="N38" s="63"/>
      <c r="O38" s="113"/>
      <c r="P38" s="112"/>
      <c r="Q38" s="62"/>
      <c r="R38" s="65"/>
      <c r="S38" s="153" t="str">
        <f>IF(C38+G38+K38+O38&gt;0,C38+G38+K38+O38, " ")</f>
        <v xml:space="preserve"> </v>
      </c>
      <c r="T38" s="62" t="str">
        <f>IF(D38+H38+L38+P38&gt;0, D38+H38+L38+P38, " ")</f>
        <v xml:space="preserve"> </v>
      </c>
      <c r="U38" s="62" t="str">
        <f t="shared" si="20"/>
        <v xml:space="preserve"> </v>
      </c>
      <c r="V38" s="63" t="str">
        <f t="shared" si="20"/>
        <v xml:space="preserve"> </v>
      </c>
      <c r="W38" s="122"/>
      <c r="X38" s="122"/>
    </row>
    <row r="39" spans="1:24" ht="13.15" customHeight="1" thickBot="1" x14ac:dyDescent="0.25">
      <c r="A39" s="337"/>
      <c r="B39" s="340" t="s">
        <v>93</v>
      </c>
      <c r="C39" s="139"/>
      <c r="D39" s="112"/>
      <c r="E39" s="62" t="str">
        <f>IF(C39&gt;0,C39*34, " ")</f>
        <v xml:space="preserve"> </v>
      </c>
      <c r="F39" s="63" t="str">
        <f>IF(D39&gt;0,D39*34, " ")</f>
        <v xml:space="preserve"> </v>
      </c>
      <c r="G39" s="113"/>
      <c r="H39" s="112"/>
      <c r="I39" s="62" t="str">
        <f>IF(G39&gt;0,G39*34, " ")</f>
        <v xml:space="preserve"> </v>
      </c>
      <c r="J39" s="65" t="str">
        <f>IF(H39&gt;0,H39*34, " ")</f>
        <v xml:space="preserve"> </v>
      </c>
      <c r="K39" s="139"/>
      <c r="L39" s="112"/>
      <c r="M39" s="62" t="str">
        <f>IF(K39&gt;0,K39*34, " ")</f>
        <v xml:space="preserve"> </v>
      </c>
      <c r="N39" s="63" t="str">
        <f>IF(L39&gt;0,L39*34, " ")</f>
        <v xml:space="preserve"> </v>
      </c>
      <c r="O39" s="113"/>
      <c r="P39" s="112"/>
      <c r="Q39" s="62" t="str">
        <f>IF(O39&gt;0,O39*32, " ")</f>
        <v xml:space="preserve"> </v>
      </c>
      <c r="R39" s="65" t="str">
        <f>IF(P39&gt;0,P39*32, " ")</f>
        <v xml:space="preserve"> </v>
      </c>
      <c r="S39" s="210" t="str">
        <f>IF(C39+G39+K39+O39&gt;0,C39+G39+K39+O39, " ")</f>
        <v xml:space="preserve"> </v>
      </c>
      <c r="T39" s="66" t="str">
        <f>IF(D39+H39+L39+P39&gt;0, D39+H39+L39+P39, " ")</f>
        <v xml:space="preserve"> </v>
      </c>
      <c r="U39" s="66" t="str">
        <f t="shared" si="20"/>
        <v xml:space="preserve"> </v>
      </c>
      <c r="V39" s="67" t="str">
        <f t="shared" si="20"/>
        <v xml:space="preserve"> </v>
      </c>
      <c r="W39" s="122"/>
      <c r="X39" s="122"/>
    </row>
    <row r="40" spans="1:24" ht="13.15" customHeight="1" thickBot="1" x14ac:dyDescent="0.25">
      <c r="A40" s="458" t="s">
        <v>17</v>
      </c>
      <c r="B40" s="459"/>
      <c r="C40" s="69">
        <f>SUM(C6:C14)</f>
        <v>16</v>
      </c>
      <c r="D40" s="97">
        <f t="shared" ref="D40:J40" si="21">SUM(D6:D16)</f>
        <v>2</v>
      </c>
      <c r="E40" s="97">
        <f>SUM(E6:E14)</f>
        <v>544</v>
      </c>
      <c r="F40" s="160">
        <f t="shared" si="21"/>
        <v>68</v>
      </c>
      <c r="G40" s="96">
        <f>SUM(G6:G14)</f>
        <v>14</v>
      </c>
      <c r="H40" s="97">
        <f t="shared" si="21"/>
        <v>0</v>
      </c>
      <c r="I40" s="97">
        <f>SUM(I6:I14)</f>
        <v>476</v>
      </c>
      <c r="J40" s="124">
        <f t="shared" si="21"/>
        <v>0</v>
      </c>
      <c r="K40" s="69">
        <f>SUM(K6:K14)</f>
        <v>13</v>
      </c>
      <c r="L40" s="97">
        <f>SUM(L6:L16)</f>
        <v>0</v>
      </c>
      <c r="M40" s="97">
        <f>SUM(M6:M14)</f>
        <v>442</v>
      </c>
      <c r="N40" s="68">
        <f>SUM(N6:N12)</f>
        <v>0</v>
      </c>
      <c r="O40" s="96">
        <f>SUM(O6:O14)</f>
        <v>11</v>
      </c>
      <c r="P40" s="97">
        <f t="shared" ref="P40:T40" si="22">SUM(P6:P16)</f>
        <v>0</v>
      </c>
      <c r="Q40" s="97">
        <f>SUM(Q6:Q14)</f>
        <v>352</v>
      </c>
      <c r="R40" s="124">
        <f t="shared" si="22"/>
        <v>0</v>
      </c>
      <c r="S40" s="70">
        <f>SUM(S6:S14)</f>
        <v>54</v>
      </c>
      <c r="T40" s="125">
        <f t="shared" si="22"/>
        <v>2</v>
      </c>
      <c r="U40" s="125">
        <f>SUM(U6:U14)</f>
        <v>1814</v>
      </c>
      <c r="V40" s="204">
        <f>SUM(V6:V16)</f>
        <v>68</v>
      </c>
      <c r="W40" s="122"/>
      <c r="X40" s="122"/>
    </row>
    <row r="41" spans="1:24" ht="13.15" customHeight="1" thickBot="1" x14ac:dyDescent="0.25">
      <c r="A41" s="460" t="s">
        <v>18</v>
      </c>
      <c r="B41" s="461"/>
      <c r="C41" s="140">
        <f t="shared" ref="C41:R41" si="23">SUM(C18:C39)</f>
        <v>6</v>
      </c>
      <c r="D41" s="126">
        <f t="shared" si="23"/>
        <v>7</v>
      </c>
      <c r="E41" s="127">
        <f t="shared" si="23"/>
        <v>204</v>
      </c>
      <c r="F41" s="205">
        <f t="shared" si="23"/>
        <v>238</v>
      </c>
      <c r="G41" s="128">
        <f t="shared" si="23"/>
        <v>8</v>
      </c>
      <c r="H41" s="126">
        <f t="shared" si="23"/>
        <v>10</v>
      </c>
      <c r="I41" s="127">
        <f t="shared" si="23"/>
        <v>272</v>
      </c>
      <c r="J41" s="129">
        <f t="shared" si="23"/>
        <v>340</v>
      </c>
      <c r="K41" s="140">
        <f t="shared" si="23"/>
        <v>12</v>
      </c>
      <c r="L41" s="126">
        <f t="shared" si="23"/>
        <v>7</v>
      </c>
      <c r="M41" s="126">
        <f t="shared" si="23"/>
        <v>408</v>
      </c>
      <c r="N41" s="141">
        <f t="shared" si="23"/>
        <v>238</v>
      </c>
      <c r="O41" s="128">
        <f t="shared" si="23"/>
        <v>19</v>
      </c>
      <c r="P41" s="126">
        <f t="shared" si="23"/>
        <v>3</v>
      </c>
      <c r="Q41" s="127">
        <f t="shared" si="23"/>
        <v>608</v>
      </c>
      <c r="R41" s="129">
        <f t="shared" si="23"/>
        <v>96</v>
      </c>
      <c r="S41" s="211">
        <f>SUM(S18:S39)</f>
        <v>45</v>
      </c>
      <c r="T41" s="127">
        <f>SUM(T18:T39)</f>
        <v>27</v>
      </c>
      <c r="U41" s="127">
        <f>SUM(U18:U39)</f>
        <v>1492</v>
      </c>
      <c r="V41" s="205">
        <f>SUM(V18:V39)</f>
        <v>912</v>
      </c>
      <c r="W41" s="130"/>
      <c r="X41" s="130"/>
    </row>
    <row r="42" spans="1:24" ht="13.15" customHeight="1" thickBot="1" x14ac:dyDescent="0.25">
      <c r="A42" s="470" t="s">
        <v>19</v>
      </c>
      <c r="B42" s="471"/>
      <c r="C42" s="199">
        <f t="shared" ref="C42:L42" si="24">SUM(C40:C41)</f>
        <v>22</v>
      </c>
      <c r="D42" s="105">
        <f t="shared" si="24"/>
        <v>9</v>
      </c>
      <c r="E42" s="105">
        <f t="shared" si="24"/>
        <v>748</v>
      </c>
      <c r="F42" s="162">
        <f t="shared" si="24"/>
        <v>306</v>
      </c>
      <c r="G42" s="104">
        <f t="shared" si="24"/>
        <v>22</v>
      </c>
      <c r="H42" s="105">
        <f t="shared" si="24"/>
        <v>10</v>
      </c>
      <c r="I42" s="105">
        <f t="shared" si="24"/>
        <v>748</v>
      </c>
      <c r="J42" s="131">
        <f t="shared" si="24"/>
        <v>340</v>
      </c>
      <c r="K42" s="199">
        <f t="shared" si="24"/>
        <v>25</v>
      </c>
      <c r="L42" s="105">
        <f t="shared" si="24"/>
        <v>7</v>
      </c>
      <c r="M42" s="105">
        <f>M40+M41</f>
        <v>850</v>
      </c>
      <c r="N42" s="162">
        <f>N40+N41</f>
        <v>238</v>
      </c>
      <c r="O42" s="104">
        <f t="shared" ref="O42:V42" si="25">SUM(O40:O41)</f>
        <v>30</v>
      </c>
      <c r="P42" s="105">
        <f t="shared" si="25"/>
        <v>3</v>
      </c>
      <c r="Q42" s="105">
        <f t="shared" si="25"/>
        <v>960</v>
      </c>
      <c r="R42" s="131">
        <f t="shared" si="25"/>
        <v>96</v>
      </c>
      <c r="S42" s="199">
        <f t="shared" si="25"/>
        <v>99</v>
      </c>
      <c r="T42" s="105">
        <f t="shared" si="25"/>
        <v>29</v>
      </c>
      <c r="U42" s="105">
        <f>SUM(U40:U41)</f>
        <v>3306</v>
      </c>
      <c r="V42" s="162">
        <f t="shared" si="25"/>
        <v>980</v>
      </c>
      <c r="W42" s="132"/>
      <c r="X42" s="132"/>
    </row>
    <row r="43" spans="1:24" ht="13.15" customHeight="1" thickBot="1" x14ac:dyDescent="0.25">
      <c r="A43" s="472"/>
      <c r="B43" s="473"/>
      <c r="C43" s="391">
        <f>SUM(C42:D42)</f>
        <v>31</v>
      </c>
      <c r="D43" s="468"/>
      <c r="E43" s="393">
        <f>SUM(E42:F42)</f>
        <v>1054</v>
      </c>
      <c r="F43" s="466"/>
      <c r="G43" s="467">
        <f>SUM(G42:H42)</f>
        <v>32</v>
      </c>
      <c r="H43" s="468"/>
      <c r="I43" s="393">
        <f>SUM(I42:J42)</f>
        <v>1088</v>
      </c>
      <c r="J43" s="469"/>
      <c r="K43" s="391">
        <f>SUM(K42:L42)</f>
        <v>32</v>
      </c>
      <c r="L43" s="468"/>
      <c r="M43" s="393">
        <f>M42+N42</f>
        <v>1088</v>
      </c>
      <c r="N43" s="466"/>
      <c r="O43" s="467">
        <f>SUM(O42:P42)</f>
        <v>33</v>
      </c>
      <c r="P43" s="468"/>
      <c r="Q43" s="393">
        <f>SUM(Q42:R42)</f>
        <v>1056</v>
      </c>
      <c r="R43" s="469"/>
      <c r="S43" s="391">
        <f>SUM(S42:T42)</f>
        <v>128</v>
      </c>
      <c r="T43" s="468"/>
      <c r="U43" s="393">
        <f>SUM(U42:V42)</f>
        <v>4286</v>
      </c>
      <c r="V43" s="466"/>
      <c r="W43" s="132"/>
      <c r="X43" s="132"/>
    </row>
    <row r="44" spans="1:24" ht="13.15" customHeight="1" thickTop="1" x14ac:dyDescent="0.2">
      <c r="A44" s="265"/>
      <c r="B44" s="265"/>
      <c r="C44" s="132"/>
      <c r="D44" s="265"/>
      <c r="E44" s="132"/>
      <c r="F44" s="265"/>
      <c r="G44" s="132"/>
      <c r="H44" s="265"/>
      <c r="I44" s="132"/>
      <c r="J44" s="265"/>
      <c r="K44" s="132"/>
      <c r="L44" s="265"/>
      <c r="M44" s="132"/>
      <c r="N44" s="265"/>
      <c r="O44" s="132"/>
      <c r="P44" s="265"/>
      <c r="Q44" s="132"/>
      <c r="R44" s="265"/>
      <c r="S44" s="132"/>
      <c r="T44" s="265"/>
      <c r="U44" s="132"/>
      <c r="V44" s="265"/>
      <c r="W44" s="132"/>
      <c r="X44" s="132"/>
    </row>
    <row r="45" spans="1:24" ht="33.4" customHeight="1" x14ac:dyDescent="0.2">
      <c r="A45" s="265"/>
      <c r="B45" s="362" t="s">
        <v>71</v>
      </c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132"/>
      <c r="X45" s="132"/>
    </row>
    <row r="46" spans="1:24" ht="13.15" customHeight="1" x14ac:dyDescent="0.2">
      <c r="A46" s="265"/>
      <c r="B46" s="442" t="s">
        <v>97</v>
      </c>
      <c r="C46" s="442"/>
      <c r="D46" s="442"/>
      <c r="E46" s="442"/>
      <c r="F46" s="442"/>
      <c r="G46" s="442"/>
      <c r="H46" s="442"/>
      <c r="I46" s="442"/>
      <c r="J46" s="263"/>
      <c r="K46" s="263"/>
      <c r="L46" s="263"/>
      <c r="M46" s="263"/>
      <c r="N46" s="265"/>
      <c r="O46" s="132"/>
      <c r="P46" s="265"/>
      <c r="Q46" s="132"/>
      <c r="R46" s="265"/>
      <c r="S46" s="132"/>
      <c r="T46" s="265"/>
      <c r="U46" s="132"/>
      <c r="V46" s="265"/>
      <c r="W46" s="132"/>
      <c r="X46" s="132"/>
    </row>
    <row r="47" spans="1:24" ht="13.15" customHeight="1" x14ac:dyDescent="0.2">
      <c r="A47" s="265"/>
      <c r="B47" s="361" t="s">
        <v>98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5"/>
      <c r="O47" s="132"/>
      <c r="P47" s="265"/>
      <c r="Q47" s="132"/>
      <c r="R47" s="265"/>
      <c r="S47" s="132"/>
      <c r="T47" s="265"/>
      <c r="U47" s="132"/>
      <c r="V47" s="265"/>
      <c r="W47" s="132"/>
      <c r="X47" s="132"/>
    </row>
    <row r="48" spans="1:24" ht="13.15" customHeight="1" x14ac:dyDescent="0.2">
      <c r="A48" s="265"/>
      <c r="B48" s="440" t="s">
        <v>101</v>
      </c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265"/>
      <c r="O48" s="132"/>
      <c r="P48" s="265"/>
      <c r="Q48" s="132"/>
      <c r="R48" s="265"/>
      <c r="S48" s="132"/>
      <c r="T48" s="265"/>
      <c r="U48" s="132"/>
      <c r="V48" s="265"/>
      <c r="W48" s="132"/>
      <c r="X48" s="132"/>
    </row>
    <row r="49" spans="1:24" ht="13.7" customHeight="1" x14ac:dyDescent="0.2">
      <c r="A49" s="133"/>
      <c r="N49" s="134"/>
      <c r="O49" s="134"/>
      <c r="P49" s="134"/>
      <c r="Q49" s="134"/>
      <c r="R49" s="134"/>
      <c r="S49" s="134"/>
      <c r="T49" s="122"/>
      <c r="U49" s="134"/>
      <c r="V49" s="122"/>
      <c r="W49" s="122"/>
      <c r="X49" s="122"/>
    </row>
    <row r="50" spans="1:24" ht="13.7" customHeight="1" x14ac:dyDescent="0.2">
      <c r="B50" s="264"/>
      <c r="L50" s="135"/>
    </row>
    <row r="51" spans="1:24" ht="13.7" customHeight="1" x14ac:dyDescent="0.2">
      <c r="B51" s="268"/>
      <c r="C51" s="269"/>
      <c r="D51" s="269"/>
      <c r="E51" s="269"/>
      <c r="F51" s="269"/>
      <c r="G51" s="269"/>
      <c r="H51" s="269"/>
      <c r="I51" s="269"/>
      <c r="J51" s="269"/>
      <c r="K51" s="269"/>
      <c r="L51" s="270"/>
      <c r="M51" s="269"/>
    </row>
  </sheetData>
  <mergeCells count="36">
    <mergeCell ref="B45:V45"/>
    <mergeCell ref="B46:I46"/>
    <mergeCell ref="B48:M48"/>
    <mergeCell ref="M43:N43"/>
    <mergeCell ref="O43:P43"/>
    <mergeCell ref="Q43:R43"/>
    <mergeCell ref="U43:V43"/>
    <mergeCell ref="A42:B43"/>
    <mergeCell ref="C43:D43"/>
    <mergeCell ref="E43:F43"/>
    <mergeCell ref="G43:H43"/>
    <mergeCell ref="I43:J43"/>
    <mergeCell ref="K43:L43"/>
    <mergeCell ref="S43:T43"/>
    <mergeCell ref="A40:B40"/>
    <mergeCell ref="A41:B41"/>
    <mergeCell ref="G4:H4"/>
    <mergeCell ref="I4:J4"/>
    <mergeCell ref="K4:L4"/>
    <mergeCell ref="A5:B5"/>
    <mergeCell ref="A17:B17"/>
    <mergeCell ref="C4:D4"/>
    <mergeCell ref="E4:F4"/>
    <mergeCell ref="S4:T4"/>
    <mergeCell ref="U4:V4"/>
    <mergeCell ref="O4:P4"/>
    <mergeCell ref="Q4:R4"/>
    <mergeCell ref="A1:V1"/>
    <mergeCell ref="A2:V2"/>
    <mergeCell ref="A3:B4"/>
    <mergeCell ref="C3:F3"/>
    <mergeCell ref="G3:J3"/>
    <mergeCell ref="K3:N3"/>
    <mergeCell ref="O3:R3"/>
    <mergeCell ref="S3:V3"/>
    <mergeCell ref="M4:N4"/>
  </mergeCells>
  <printOptions horizontalCentered="1" verticalCentered="1"/>
  <pageMargins left="0.11811023622047245" right="0.11811023622047245" top="0.19685039370078741" bottom="0.15748031496062992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workbookViewId="0">
      <selection activeCell="A2" sqref="A2:V2"/>
    </sheetView>
  </sheetViews>
  <sheetFormatPr defaultColWidth="9.140625" defaultRowHeight="12.75" x14ac:dyDescent="0.2"/>
  <cols>
    <col min="1" max="1" width="4" style="1" customWidth="1"/>
    <col min="2" max="2" width="38" style="1" customWidth="1"/>
    <col min="3" max="19" width="4.7109375" style="1" customWidth="1"/>
    <col min="20" max="20" width="4.7109375" style="2" customWidth="1"/>
    <col min="21" max="21" width="6" style="1" customWidth="1"/>
    <col min="22" max="22" width="6" style="2" customWidth="1"/>
    <col min="23" max="16384" width="9.140625" style="1"/>
  </cols>
  <sheetData>
    <row r="1" spans="1:22" ht="14.25" customHeight="1" thickBot="1" x14ac:dyDescent="0.25">
      <c r="A1" s="363" t="s">
        <v>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5"/>
    </row>
    <row r="2" spans="1:22" ht="17.649999999999999" customHeight="1" thickBot="1" x14ac:dyDescent="0.25">
      <c r="A2" s="363" t="s">
        <v>99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5"/>
    </row>
    <row r="3" spans="1:22" ht="12.2" customHeight="1" x14ac:dyDescent="0.2">
      <c r="A3" s="376" t="s">
        <v>0</v>
      </c>
      <c r="B3" s="375"/>
      <c r="C3" s="370" t="s">
        <v>1</v>
      </c>
      <c r="D3" s="371"/>
      <c r="E3" s="371"/>
      <c r="F3" s="372"/>
      <c r="G3" s="373" t="s">
        <v>2</v>
      </c>
      <c r="H3" s="374"/>
      <c r="I3" s="374"/>
      <c r="J3" s="375"/>
      <c r="K3" s="376" t="s">
        <v>3</v>
      </c>
      <c r="L3" s="374"/>
      <c r="M3" s="374"/>
      <c r="N3" s="377"/>
      <c r="O3" s="373" t="s">
        <v>4</v>
      </c>
      <c r="P3" s="374"/>
      <c r="Q3" s="374"/>
      <c r="R3" s="375"/>
      <c r="S3" s="376" t="s">
        <v>5</v>
      </c>
      <c r="T3" s="374"/>
      <c r="U3" s="374"/>
      <c r="V3" s="377"/>
    </row>
    <row r="4" spans="1:22" ht="12.2" customHeight="1" thickBot="1" x14ac:dyDescent="0.25">
      <c r="A4" s="478"/>
      <c r="B4" s="479"/>
      <c r="C4" s="378" t="s">
        <v>6</v>
      </c>
      <c r="D4" s="379"/>
      <c r="E4" s="380" t="s">
        <v>7</v>
      </c>
      <c r="F4" s="381"/>
      <c r="G4" s="382" t="s">
        <v>6</v>
      </c>
      <c r="H4" s="387"/>
      <c r="I4" s="382" t="s">
        <v>7</v>
      </c>
      <c r="J4" s="383"/>
      <c r="K4" s="386" t="s">
        <v>6</v>
      </c>
      <c r="L4" s="387"/>
      <c r="M4" s="382" t="s">
        <v>7</v>
      </c>
      <c r="N4" s="388"/>
      <c r="O4" s="382" t="s">
        <v>6</v>
      </c>
      <c r="P4" s="387"/>
      <c r="Q4" s="382" t="s">
        <v>7</v>
      </c>
      <c r="R4" s="383"/>
      <c r="S4" s="386" t="s">
        <v>6</v>
      </c>
      <c r="T4" s="387"/>
      <c r="U4" s="382" t="s">
        <v>7</v>
      </c>
      <c r="V4" s="388"/>
    </row>
    <row r="5" spans="1:22" ht="15" customHeight="1" thickBot="1" x14ac:dyDescent="0.25">
      <c r="A5" s="476" t="s">
        <v>8</v>
      </c>
      <c r="B5" s="477"/>
      <c r="C5" s="308" t="s">
        <v>9</v>
      </c>
      <c r="D5" s="307" t="s">
        <v>10</v>
      </c>
      <c r="E5" s="309" t="s">
        <v>9</v>
      </c>
      <c r="F5" s="174" t="s">
        <v>10</v>
      </c>
      <c r="G5" s="13" t="s">
        <v>9</v>
      </c>
      <c r="H5" s="13" t="s">
        <v>10</v>
      </c>
      <c r="I5" s="11" t="s">
        <v>9</v>
      </c>
      <c r="J5" s="75" t="s">
        <v>10</v>
      </c>
      <c r="K5" s="10" t="s">
        <v>9</v>
      </c>
      <c r="L5" s="13" t="s">
        <v>10</v>
      </c>
      <c r="M5" s="11" t="s">
        <v>9</v>
      </c>
      <c r="N5" s="156" t="s">
        <v>10</v>
      </c>
      <c r="O5" s="13" t="s">
        <v>9</v>
      </c>
      <c r="P5" s="13" t="s">
        <v>10</v>
      </c>
      <c r="Q5" s="11" t="s">
        <v>9</v>
      </c>
      <c r="R5" s="75" t="s">
        <v>10</v>
      </c>
      <c r="S5" s="10" t="s">
        <v>9</v>
      </c>
      <c r="T5" s="13" t="s">
        <v>10</v>
      </c>
      <c r="U5" s="11" t="s">
        <v>9</v>
      </c>
      <c r="V5" s="156" t="s">
        <v>10</v>
      </c>
    </row>
    <row r="6" spans="1:22" ht="12.75" customHeight="1" x14ac:dyDescent="0.2">
      <c r="A6" s="329">
        <v>1</v>
      </c>
      <c r="B6" s="338" t="s">
        <v>11</v>
      </c>
      <c r="C6" s="175">
        <v>3</v>
      </c>
      <c r="D6" s="77"/>
      <c r="E6" s="58">
        <f t="shared" ref="E6:F12" si="0">IF(C6&gt;0,C6*34, " ")</f>
        <v>102</v>
      </c>
      <c r="F6" s="59" t="str">
        <f>IF(D6&gt;0,D6*34, " ")</f>
        <v xml:space="preserve"> </v>
      </c>
      <c r="G6" s="76">
        <v>3</v>
      </c>
      <c r="H6" s="77"/>
      <c r="I6" s="58">
        <f>IF(G6&gt;0,G6*34, " ")</f>
        <v>102</v>
      </c>
      <c r="J6" s="187" t="str">
        <f>IF(H6&gt;0,H6*34, " ")</f>
        <v xml:space="preserve"> </v>
      </c>
      <c r="K6" s="175">
        <v>3</v>
      </c>
      <c r="L6" s="77"/>
      <c r="M6" s="58">
        <f>IF(K6&gt;0,K6*34, " ")</f>
        <v>102</v>
      </c>
      <c r="N6" s="59" t="str">
        <f>IF(L6&gt;0,L6*34, " ")</f>
        <v xml:space="preserve"> </v>
      </c>
      <c r="O6" s="76">
        <v>3</v>
      </c>
      <c r="P6" s="77"/>
      <c r="Q6" s="58">
        <f>IF(O6&gt;0, O6*32, " ")</f>
        <v>96</v>
      </c>
      <c r="R6" s="187" t="str">
        <f>IF(P6&gt;0,P6*32, " ")</f>
        <v xml:space="preserve"> </v>
      </c>
      <c r="S6" s="196">
        <f>SUM(O6,K6,G6,C6)</f>
        <v>12</v>
      </c>
      <c r="T6" s="58" t="str">
        <f>IF(D6+H6+L6+P6&gt;0, D6+H6+L6+P6, " ")</f>
        <v xml:space="preserve"> </v>
      </c>
      <c r="U6" s="58">
        <f>SUM(Q6,M6,I6,E6)</f>
        <v>402</v>
      </c>
      <c r="V6" s="59" t="str">
        <f>IF(T6&lt;&gt;" ", (IF(F6&lt;&gt;" ", F6, 0)+IF(J6&lt;&gt;" ", J6, 0)+IF(N6&lt;&gt;" ", N6, 0)+IF(R6&lt;&gt;" ", R6, 0)), " ")</f>
        <v xml:space="preserve"> </v>
      </c>
    </row>
    <row r="7" spans="1:22" ht="12.2" customHeight="1" x14ac:dyDescent="0.2">
      <c r="A7" s="337">
        <v>2</v>
      </c>
      <c r="B7" s="335" t="s">
        <v>12</v>
      </c>
      <c r="C7" s="60">
        <v>2</v>
      </c>
      <c r="D7" s="61"/>
      <c r="E7" s="58">
        <f t="shared" si="0"/>
        <v>68</v>
      </c>
      <c r="F7" s="59" t="str">
        <f t="shared" si="0"/>
        <v xml:space="preserve"> </v>
      </c>
      <c r="G7" s="64">
        <v>2</v>
      </c>
      <c r="H7" s="61"/>
      <c r="I7" s="58">
        <f t="shared" ref="I7:J12" si="1">IF(G7&gt;0,G7*34, " ")</f>
        <v>68</v>
      </c>
      <c r="J7" s="187" t="str">
        <f t="shared" si="1"/>
        <v xml:space="preserve"> </v>
      </c>
      <c r="K7" s="60">
        <v>2</v>
      </c>
      <c r="L7" s="61"/>
      <c r="M7" s="58">
        <f t="shared" ref="M7:N12" si="2">IF(K7&gt;0,K7*34, " ")</f>
        <v>68</v>
      </c>
      <c r="N7" s="59" t="str">
        <f t="shared" si="2"/>
        <v xml:space="preserve"> </v>
      </c>
      <c r="O7" s="64">
        <v>2</v>
      </c>
      <c r="P7" s="61"/>
      <c r="Q7" s="58">
        <f t="shared" ref="Q7:Q14" si="3">IF(O7&gt;0, O7*32, " ")</f>
        <v>64</v>
      </c>
      <c r="R7" s="187" t="str">
        <f t="shared" ref="R7:R12" si="4">IF(P7&gt;0,P7*32, " ")</f>
        <v xml:space="preserve"> </v>
      </c>
      <c r="S7" s="196">
        <f t="shared" ref="S7:S11" si="5">SUM(O7,K7,G7,C7)</f>
        <v>8</v>
      </c>
      <c r="T7" s="58" t="str">
        <f t="shared" ref="T7:T12" si="6">IF(D7+H7+L7+P7&gt;0, D7+H7+L7+P7, " ")</f>
        <v xml:space="preserve"> </v>
      </c>
      <c r="U7" s="58">
        <f t="shared" ref="U7:U12" si="7">SUM(Q7,M7,I7,E7)</f>
        <v>268</v>
      </c>
      <c r="V7" s="59" t="str">
        <f t="shared" ref="V7:V12" si="8">IF(T7&lt;&gt;" ", (IF(F7&lt;&gt;" ", F7, 0)+IF(J7&lt;&gt;" ", J7, 0)+IF(N7&lt;&gt;" ", N7, 0)+IF(R7&lt;&gt;" ", R7, 0)), " ")</f>
        <v xml:space="preserve"> </v>
      </c>
    </row>
    <row r="8" spans="1:22" x14ac:dyDescent="0.2">
      <c r="A8" s="328">
        <v>3</v>
      </c>
      <c r="B8" s="334" t="s">
        <v>14</v>
      </c>
      <c r="C8" s="60">
        <v>2</v>
      </c>
      <c r="D8" s="79"/>
      <c r="E8" s="58">
        <f t="shared" si="0"/>
        <v>68</v>
      </c>
      <c r="F8" s="59" t="str">
        <f t="shared" si="0"/>
        <v xml:space="preserve"> </v>
      </c>
      <c r="G8" s="80">
        <v>2</v>
      </c>
      <c r="H8" s="79"/>
      <c r="I8" s="58">
        <f t="shared" si="1"/>
        <v>68</v>
      </c>
      <c r="J8" s="187" t="str">
        <f t="shared" si="1"/>
        <v xml:space="preserve"> </v>
      </c>
      <c r="K8" s="193">
        <v>2</v>
      </c>
      <c r="L8" s="79"/>
      <c r="M8" s="58">
        <f t="shared" si="2"/>
        <v>68</v>
      </c>
      <c r="N8" s="59" t="str">
        <f t="shared" si="2"/>
        <v xml:space="preserve"> </v>
      </c>
      <c r="O8" s="80">
        <v>2</v>
      </c>
      <c r="P8" s="79"/>
      <c r="Q8" s="58">
        <f t="shared" si="3"/>
        <v>64</v>
      </c>
      <c r="R8" s="187" t="str">
        <f t="shared" si="4"/>
        <v xml:space="preserve"> </v>
      </c>
      <c r="S8" s="196">
        <f t="shared" si="5"/>
        <v>8</v>
      </c>
      <c r="T8" s="58" t="str">
        <f t="shared" si="6"/>
        <v xml:space="preserve"> </v>
      </c>
      <c r="U8" s="58">
        <f t="shared" si="7"/>
        <v>268</v>
      </c>
      <c r="V8" s="59" t="str">
        <f t="shared" si="8"/>
        <v xml:space="preserve"> </v>
      </c>
    </row>
    <row r="9" spans="1:22" s="106" customFormat="1" x14ac:dyDescent="0.2">
      <c r="A9" s="337">
        <v>4</v>
      </c>
      <c r="B9" s="359" t="s">
        <v>35</v>
      </c>
      <c r="C9" s="60">
        <v>4</v>
      </c>
      <c r="D9" s="79"/>
      <c r="E9" s="58">
        <f t="shared" si="0"/>
        <v>136</v>
      </c>
      <c r="F9" s="59" t="str">
        <f t="shared" si="0"/>
        <v xml:space="preserve"> </v>
      </c>
      <c r="G9" s="80">
        <v>4</v>
      </c>
      <c r="H9" s="79"/>
      <c r="I9" s="58">
        <f t="shared" si="1"/>
        <v>136</v>
      </c>
      <c r="J9" s="187" t="str">
        <f t="shared" si="1"/>
        <v xml:space="preserve"> </v>
      </c>
      <c r="K9" s="193">
        <v>3</v>
      </c>
      <c r="L9" s="79"/>
      <c r="M9" s="58">
        <f t="shared" si="2"/>
        <v>102</v>
      </c>
      <c r="N9" s="59" t="str">
        <f t="shared" si="2"/>
        <v xml:space="preserve"> </v>
      </c>
      <c r="O9" s="80">
        <v>3</v>
      </c>
      <c r="P9" s="79"/>
      <c r="Q9" s="58">
        <f t="shared" si="3"/>
        <v>96</v>
      </c>
      <c r="R9" s="187" t="str">
        <f t="shared" si="4"/>
        <v xml:space="preserve"> </v>
      </c>
      <c r="S9" s="196">
        <f t="shared" si="5"/>
        <v>14</v>
      </c>
      <c r="T9" s="58" t="str">
        <f t="shared" si="6"/>
        <v xml:space="preserve"> </v>
      </c>
      <c r="U9" s="58">
        <f t="shared" si="7"/>
        <v>470</v>
      </c>
      <c r="V9" s="59" t="str">
        <f t="shared" si="8"/>
        <v xml:space="preserve"> </v>
      </c>
    </row>
    <row r="10" spans="1:22" x14ac:dyDescent="0.2">
      <c r="A10" s="328">
        <v>5</v>
      </c>
      <c r="B10" s="360" t="s">
        <v>39</v>
      </c>
      <c r="C10" s="60"/>
      <c r="D10" s="81">
        <v>2</v>
      </c>
      <c r="E10" s="58" t="str">
        <f t="shared" si="0"/>
        <v xml:space="preserve"> </v>
      </c>
      <c r="F10" s="59">
        <f t="shared" si="0"/>
        <v>68</v>
      </c>
      <c r="G10" s="82"/>
      <c r="H10" s="81"/>
      <c r="I10" s="58" t="str">
        <f t="shared" si="1"/>
        <v xml:space="preserve"> </v>
      </c>
      <c r="J10" s="187" t="str">
        <f t="shared" si="1"/>
        <v xml:space="preserve"> </v>
      </c>
      <c r="K10" s="194"/>
      <c r="L10" s="81"/>
      <c r="M10" s="58" t="str">
        <f t="shared" si="2"/>
        <v xml:space="preserve"> </v>
      </c>
      <c r="N10" s="59" t="str">
        <f t="shared" si="2"/>
        <v xml:space="preserve"> </v>
      </c>
      <c r="O10" s="82"/>
      <c r="P10" s="81"/>
      <c r="Q10" s="58" t="str">
        <f t="shared" si="3"/>
        <v xml:space="preserve"> </v>
      </c>
      <c r="R10" s="187" t="str">
        <f t="shared" si="4"/>
        <v xml:space="preserve"> </v>
      </c>
      <c r="S10" s="196"/>
      <c r="T10" s="58">
        <f t="shared" si="6"/>
        <v>2</v>
      </c>
      <c r="U10" s="58"/>
      <c r="V10" s="59">
        <f t="shared" si="8"/>
        <v>68</v>
      </c>
    </row>
    <row r="11" spans="1:22" x14ac:dyDescent="0.2">
      <c r="A11" s="337">
        <v>6</v>
      </c>
      <c r="B11" s="335" t="s">
        <v>13</v>
      </c>
      <c r="C11" s="60">
        <v>2</v>
      </c>
      <c r="D11" s="61"/>
      <c r="E11" s="58">
        <f t="shared" si="0"/>
        <v>68</v>
      </c>
      <c r="F11" s="59" t="str">
        <f t="shared" si="0"/>
        <v xml:space="preserve"> </v>
      </c>
      <c r="G11" s="64"/>
      <c r="H11" s="61"/>
      <c r="I11" s="58" t="str">
        <f t="shared" si="1"/>
        <v xml:space="preserve"> </v>
      </c>
      <c r="J11" s="187" t="str">
        <f t="shared" si="1"/>
        <v xml:space="preserve"> </v>
      </c>
      <c r="K11" s="60"/>
      <c r="L11" s="61"/>
      <c r="M11" s="58" t="str">
        <f t="shared" si="2"/>
        <v xml:space="preserve"> </v>
      </c>
      <c r="N11" s="59" t="str">
        <f t="shared" si="2"/>
        <v xml:space="preserve"> </v>
      </c>
      <c r="O11" s="64"/>
      <c r="P11" s="61"/>
      <c r="Q11" s="58" t="str">
        <f t="shared" si="3"/>
        <v xml:space="preserve"> </v>
      </c>
      <c r="R11" s="187" t="str">
        <f t="shared" si="4"/>
        <v xml:space="preserve"> </v>
      </c>
      <c r="S11" s="196">
        <f t="shared" si="5"/>
        <v>2</v>
      </c>
      <c r="T11" s="58" t="str">
        <f t="shared" si="6"/>
        <v xml:space="preserve"> </v>
      </c>
      <c r="U11" s="58">
        <f t="shared" si="7"/>
        <v>68</v>
      </c>
      <c r="V11" s="59" t="str">
        <f t="shared" si="8"/>
        <v xml:space="preserve"> </v>
      </c>
    </row>
    <row r="12" spans="1:22" ht="12.75" customHeight="1" x14ac:dyDescent="0.2">
      <c r="A12" s="328">
        <v>7</v>
      </c>
      <c r="B12" s="335" t="s">
        <v>66</v>
      </c>
      <c r="C12" s="60"/>
      <c r="D12" s="61"/>
      <c r="E12" s="58" t="str">
        <f t="shared" si="0"/>
        <v xml:space="preserve"> </v>
      </c>
      <c r="F12" s="59" t="str">
        <f t="shared" si="0"/>
        <v xml:space="preserve"> </v>
      </c>
      <c r="G12" s="64"/>
      <c r="H12" s="61"/>
      <c r="I12" s="58" t="str">
        <f t="shared" si="1"/>
        <v xml:space="preserve"> </v>
      </c>
      <c r="J12" s="187" t="str">
        <f t="shared" si="1"/>
        <v xml:space="preserve"> </v>
      </c>
      <c r="K12" s="60">
        <v>2</v>
      </c>
      <c r="L12" s="61"/>
      <c r="M12" s="58">
        <f t="shared" si="2"/>
        <v>68</v>
      </c>
      <c r="N12" s="59" t="str">
        <f t="shared" si="2"/>
        <v xml:space="preserve"> </v>
      </c>
      <c r="O12" s="64"/>
      <c r="P12" s="61"/>
      <c r="Q12" s="58" t="str">
        <f t="shared" si="3"/>
        <v xml:space="preserve"> </v>
      </c>
      <c r="R12" s="187" t="str">
        <f t="shared" si="4"/>
        <v xml:space="preserve"> </v>
      </c>
      <c r="S12" s="196">
        <v>2</v>
      </c>
      <c r="T12" s="58" t="str">
        <f t="shared" si="6"/>
        <v xml:space="preserve"> </v>
      </c>
      <c r="U12" s="58">
        <f t="shared" si="7"/>
        <v>68</v>
      </c>
      <c r="V12" s="59" t="str">
        <f t="shared" si="8"/>
        <v xml:space="preserve"> </v>
      </c>
    </row>
    <row r="13" spans="1:22" ht="12.75" customHeight="1" x14ac:dyDescent="0.2">
      <c r="A13" s="337">
        <v>8</v>
      </c>
      <c r="B13" s="334" t="s">
        <v>21</v>
      </c>
      <c r="C13" s="176">
        <v>2</v>
      </c>
      <c r="D13" s="83"/>
      <c r="E13" s="58">
        <f t="shared" ref="E13:E15" si="9">IF(C13&gt;0,C13*34, " ")</f>
        <v>68</v>
      </c>
      <c r="F13" s="59" t="str">
        <f t="shared" ref="F13" si="10">IF(D13&gt;0,D13*34, " ")</f>
        <v xml:space="preserve"> </v>
      </c>
      <c r="G13" s="84">
        <v>2</v>
      </c>
      <c r="H13" s="83"/>
      <c r="I13" s="58">
        <f t="shared" ref="I13:I15" si="11">IF(G13&gt;0,G13*34, " ")</f>
        <v>68</v>
      </c>
      <c r="J13" s="187" t="str">
        <f t="shared" ref="J13" si="12">IF(H13&gt;0,H13*34, " ")</f>
        <v xml:space="preserve"> </v>
      </c>
      <c r="K13" s="195"/>
      <c r="L13" s="83"/>
      <c r="M13" s="58" t="str">
        <f t="shared" ref="M13:M16" si="13">IF(K13&gt;0,K13*34, " ")</f>
        <v xml:space="preserve"> </v>
      </c>
      <c r="N13" s="59" t="str">
        <f t="shared" ref="N13" si="14">IF(L13&gt;0,L13*34, " ")</f>
        <v xml:space="preserve"> </v>
      </c>
      <c r="O13" s="84"/>
      <c r="P13" s="83"/>
      <c r="Q13" s="58" t="str">
        <f t="shared" si="3"/>
        <v xml:space="preserve"> </v>
      </c>
      <c r="R13" s="187" t="str">
        <f t="shared" ref="R13" si="15">IF(P13&gt;0,P13*32, " ")</f>
        <v xml:space="preserve"> </v>
      </c>
      <c r="S13" s="196">
        <f t="shared" ref="S13" si="16">SUM(O13,K13,G13,C13)</f>
        <v>4</v>
      </c>
      <c r="T13" s="58" t="str">
        <f t="shared" ref="T13" si="17">IF(D13+H13+L13+P13&gt;0, D13+H13+L13+P13, " ")</f>
        <v xml:space="preserve"> </v>
      </c>
      <c r="U13" s="58">
        <f t="shared" ref="U13" si="18">SUM(Q13,M13,I13,E13)</f>
        <v>136</v>
      </c>
      <c r="V13" s="59" t="str">
        <f t="shared" ref="V13" si="19">IF(T13&lt;&gt;" ", (IF(F13&lt;&gt;" ", F13, 0)+IF(J13&lt;&gt;" ", J13, 0)+IF(N13&lt;&gt;" ", N13, 0)+IF(R13&lt;&gt;" ", R13, 0)), " ")</f>
        <v xml:space="preserve"> </v>
      </c>
    </row>
    <row r="14" spans="1:22" ht="12.75" customHeight="1" x14ac:dyDescent="0.2">
      <c r="A14" s="328">
        <v>9</v>
      </c>
      <c r="B14" s="356" t="s">
        <v>68</v>
      </c>
      <c r="C14" s="31">
        <v>1</v>
      </c>
      <c r="D14" s="32"/>
      <c r="E14" s="27">
        <f t="shared" si="9"/>
        <v>34</v>
      </c>
      <c r="F14" s="28"/>
      <c r="G14" s="34">
        <v>1</v>
      </c>
      <c r="H14" s="32"/>
      <c r="I14" s="27">
        <f t="shared" si="11"/>
        <v>34</v>
      </c>
      <c r="J14" s="111"/>
      <c r="K14" s="31">
        <v>1</v>
      </c>
      <c r="L14" s="32"/>
      <c r="M14" s="27">
        <f t="shared" si="13"/>
        <v>34</v>
      </c>
      <c r="N14" s="28"/>
      <c r="O14" s="34">
        <v>1</v>
      </c>
      <c r="P14" s="32"/>
      <c r="Q14" s="58">
        <f t="shared" si="3"/>
        <v>32</v>
      </c>
      <c r="R14" s="111"/>
      <c r="S14" s="147">
        <f t="shared" ref="S14:S15" si="20">C14+G14+K14+O14</f>
        <v>4</v>
      </c>
      <c r="T14" s="27"/>
      <c r="U14" s="27">
        <f t="shared" ref="U14:U15" si="21">IF(S14&lt;&gt;" ", (IF(E14&lt;&gt;" ", E14, 0)+IF(I14&lt;&gt;" ", I14, 0)+IF(M14&lt;&gt;" ", M14, 0)+IF(Q14&lt;&gt;" ", Q14, 0)), " ")</f>
        <v>134</v>
      </c>
      <c r="V14" s="28"/>
    </row>
    <row r="15" spans="1:22" ht="12.75" customHeight="1" x14ac:dyDescent="0.2">
      <c r="A15" s="337">
        <v>10</v>
      </c>
      <c r="B15" s="344" t="s">
        <v>69</v>
      </c>
      <c r="C15" s="31">
        <v>1</v>
      </c>
      <c r="D15" s="32"/>
      <c r="E15" s="27">
        <f t="shared" si="9"/>
        <v>34</v>
      </c>
      <c r="F15" s="28"/>
      <c r="G15" s="34">
        <v>1</v>
      </c>
      <c r="H15" s="32"/>
      <c r="I15" s="27">
        <f t="shared" si="11"/>
        <v>34</v>
      </c>
      <c r="J15" s="111"/>
      <c r="K15" s="31"/>
      <c r="L15" s="32"/>
      <c r="M15" s="27" t="str">
        <f t="shared" si="13"/>
        <v xml:space="preserve"> </v>
      </c>
      <c r="N15" s="28"/>
      <c r="O15" s="34"/>
      <c r="P15" s="32"/>
      <c r="Q15" s="27" t="str">
        <f t="shared" ref="Q15:Q16" si="22">IF(O15&gt;0,O15*32, " ")</f>
        <v xml:space="preserve"> </v>
      </c>
      <c r="R15" s="111"/>
      <c r="S15" s="147">
        <f t="shared" si="20"/>
        <v>2</v>
      </c>
      <c r="T15" s="142"/>
      <c r="U15" s="27">
        <f t="shared" si="21"/>
        <v>68</v>
      </c>
      <c r="V15" s="143"/>
    </row>
    <row r="16" spans="1:22" s="106" customFormat="1" ht="13.5" thickBot="1" x14ac:dyDescent="0.25">
      <c r="A16" s="328">
        <v>11</v>
      </c>
      <c r="B16" s="347" t="s">
        <v>70</v>
      </c>
      <c r="C16" s="154"/>
      <c r="D16" s="149"/>
      <c r="E16" s="47" t="str">
        <f>IF(C16&gt;0,C16*34, " ")</f>
        <v xml:space="preserve"> </v>
      </c>
      <c r="F16" s="48"/>
      <c r="G16" s="34"/>
      <c r="H16" s="32"/>
      <c r="I16" s="27"/>
      <c r="J16" s="111"/>
      <c r="K16" s="154">
        <v>1</v>
      </c>
      <c r="L16" s="149"/>
      <c r="M16" s="47">
        <f t="shared" si="13"/>
        <v>34</v>
      </c>
      <c r="N16" s="48"/>
      <c r="O16" s="34">
        <v>1</v>
      </c>
      <c r="P16" s="32"/>
      <c r="Q16" s="27">
        <f t="shared" si="22"/>
        <v>32</v>
      </c>
      <c r="R16" s="111"/>
      <c r="S16" s="155">
        <f>C16+G16+K16+O16</f>
        <v>2</v>
      </c>
      <c r="T16" s="47"/>
      <c r="U16" s="47">
        <f>IF(S16&lt;&gt;" ", (IF(E16&lt;&gt;" ", E16, 0)+IF(I16&lt;&gt;" ", I16, 0)+IF(M16&lt;&gt;" ", M16, 0)+IF(Q16&lt;&gt;" ", Q16, 0)), " ")</f>
        <v>66</v>
      </c>
      <c r="V16" s="48"/>
    </row>
    <row r="17" spans="1:22" ht="12.75" customHeight="1" thickBot="1" x14ac:dyDescent="0.25">
      <c r="A17" s="474" t="s">
        <v>16</v>
      </c>
      <c r="B17" s="475"/>
      <c r="C17" s="212" t="s">
        <v>9</v>
      </c>
      <c r="D17" s="148" t="s">
        <v>10</v>
      </c>
      <c r="E17" s="148" t="s">
        <v>9</v>
      </c>
      <c r="F17" s="213" t="s">
        <v>10</v>
      </c>
      <c r="G17" s="86" t="s">
        <v>9</v>
      </c>
      <c r="H17" s="85" t="s">
        <v>10</v>
      </c>
      <c r="I17" s="85" t="s">
        <v>9</v>
      </c>
      <c r="J17" s="188" t="s">
        <v>10</v>
      </c>
      <c r="K17" s="177" t="s">
        <v>9</v>
      </c>
      <c r="L17" s="85" t="s">
        <v>10</v>
      </c>
      <c r="M17" s="85" t="s">
        <v>9</v>
      </c>
      <c r="N17" s="157" t="s">
        <v>10</v>
      </c>
      <c r="O17" s="86" t="s">
        <v>9</v>
      </c>
      <c r="P17" s="85" t="s">
        <v>10</v>
      </c>
      <c r="Q17" s="85" t="s">
        <v>9</v>
      </c>
      <c r="R17" s="188" t="s">
        <v>10</v>
      </c>
      <c r="S17" s="177" t="s">
        <v>9</v>
      </c>
      <c r="T17" s="85" t="s">
        <v>10</v>
      </c>
      <c r="U17" s="85" t="s">
        <v>9</v>
      </c>
      <c r="V17" s="157" t="s">
        <v>10</v>
      </c>
    </row>
    <row r="18" spans="1:22" ht="12.2" customHeight="1" x14ac:dyDescent="0.2">
      <c r="A18" s="341">
        <v>1</v>
      </c>
      <c r="B18" s="333" t="s">
        <v>40</v>
      </c>
      <c r="C18" s="258"/>
      <c r="D18" s="88">
        <v>4</v>
      </c>
      <c r="E18" s="89" t="str">
        <f t="shared" ref="E18:F34" si="23">IF(C18&gt;0,C18*34, " ")</f>
        <v xml:space="preserve"> </v>
      </c>
      <c r="F18" s="158">
        <f>IF(D18&gt;0,D18*34, " ")</f>
        <v>136</v>
      </c>
      <c r="G18" s="87"/>
      <c r="H18" s="88"/>
      <c r="I18" s="89" t="str">
        <f>IF(G18&gt;0,G18*34, " ")</f>
        <v xml:space="preserve"> </v>
      </c>
      <c r="J18" s="189" t="str">
        <f>IF(H18&gt;0,H18*34, " ")</f>
        <v xml:space="preserve"> </v>
      </c>
      <c r="K18" s="178"/>
      <c r="L18" s="88"/>
      <c r="M18" s="89" t="str">
        <f>IF(K18&gt;0,K18*34, " ")</f>
        <v xml:space="preserve"> </v>
      </c>
      <c r="N18" s="158" t="str">
        <f>IF(L18&gt;0,L18*34, " ")</f>
        <v xml:space="preserve"> </v>
      </c>
      <c r="O18" s="87"/>
      <c r="P18" s="88"/>
      <c r="Q18" s="89" t="str">
        <f>IF(O18&gt;0,O18*32, " ")</f>
        <v xml:space="preserve"> </v>
      </c>
      <c r="R18" s="189" t="str">
        <f>IF(P18&gt;0,P18*32, " ")</f>
        <v xml:space="preserve"> </v>
      </c>
      <c r="S18" s="197"/>
      <c r="T18" s="89">
        <f>SUM(D18+H18+L18+P18)</f>
        <v>4</v>
      </c>
      <c r="U18" s="89"/>
      <c r="V18" s="158">
        <f>SUM(F18,J18,N18,R18)</f>
        <v>136</v>
      </c>
    </row>
    <row r="19" spans="1:22" x14ac:dyDescent="0.2">
      <c r="A19" s="342">
        <v>2</v>
      </c>
      <c r="B19" s="334" t="s">
        <v>41</v>
      </c>
      <c r="C19" s="179">
        <v>2</v>
      </c>
      <c r="D19" s="91"/>
      <c r="E19" s="89">
        <f t="shared" si="23"/>
        <v>68</v>
      </c>
      <c r="F19" s="158" t="str">
        <f t="shared" si="23"/>
        <v xml:space="preserve"> </v>
      </c>
      <c r="G19" s="90"/>
      <c r="H19" s="91"/>
      <c r="I19" s="89" t="str">
        <f t="shared" ref="I19:J35" si="24">IF(G19&gt;0,G19*34, " ")</f>
        <v xml:space="preserve"> </v>
      </c>
      <c r="J19" s="189" t="str">
        <f t="shared" si="24"/>
        <v xml:space="preserve"> </v>
      </c>
      <c r="K19" s="179"/>
      <c r="L19" s="91"/>
      <c r="M19" s="89" t="str">
        <f t="shared" ref="M19:N35" si="25">IF(K19&gt;0,K19*34, " ")</f>
        <v xml:space="preserve"> </v>
      </c>
      <c r="N19" s="158" t="str">
        <f t="shared" si="25"/>
        <v xml:space="preserve"> </v>
      </c>
      <c r="O19" s="90"/>
      <c r="P19" s="91"/>
      <c r="Q19" s="89" t="str">
        <f t="shared" ref="Q19:R38" si="26">IF(O19&gt;0,O19*32, " ")</f>
        <v xml:space="preserve"> </v>
      </c>
      <c r="R19" s="189" t="str">
        <f t="shared" si="26"/>
        <v xml:space="preserve"> </v>
      </c>
      <c r="S19" s="197">
        <f t="shared" ref="S19:S36" si="27">SUM(C19+G19+K19+O19)</f>
        <v>2</v>
      </c>
      <c r="T19" s="89"/>
      <c r="U19" s="89">
        <f t="shared" ref="U19:U36" si="28">SUM(E19,I19,M19,Q19)</f>
        <v>68</v>
      </c>
      <c r="V19" s="158"/>
    </row>
    <row r="20" spans="1:22" ht="12.2" customHeight="1" x14ac:dyDescent="0.2">
      <c r="A20" s="342">
        <v>3</v>
      </c>
      <c r="B20" s="334" t="s">
        <v>42</v>
      </c>
      <c r="C20" s="179">
        <v>4</v>
      </c>
      <c r="D20" s="91"/>
      <c r="E20" s="89">
        <f t="shared" si="23"/>
        <v>136</v>
      </c>
      <c r="F20" s="158" t="str">
        <f t="shared" si="23"/>
        <v xml:space="preserve"> </v>
      </c>
      <c r="G20" s="90">
        <v>2</v>
      </c>
      <c r="H20" s="91"/>
      <c r="I20" s="89">
        <f t="shared" si="24"/>
        <v>68</v>
      </c>
      <c r="J20" s="189" t="str">
        <f t="shared" si="24"/>
        <v xml:space="preserve"> </v>
      </c>
      <c r="K20" s="179"/>
      <c r="L20" s="91"/>
      <c r="M20" s="89" t="str">
        <f t="shared" si="25"/>
        <v xml:space="preserve"> </v>
      </c>
      <c r="N20" s="158" t="str">
        <f t="shared" si="25"/>
        <v xml:space="preserve"> </v>
      </c>
      <c r="O20" s="90"/>
      <c r="P20" s="91"/>
      <c r="Q20" s="89" t="str">
        <f t="shared" si="26"/>
        <v xml:space="preserve"> </v>
      </c>
      <c r="R20" s="189" t="str">
        <f t="shared" si="26"/>
        <v xml:space="preserve"> </v>
      </c>
      <c r="S20" s="197">
        <f t="shared" si="27"/>
        <v>6</v>
      </c>
      <c r="T20" s="89"/>
      <c r="U20" s="89">
        <f t="shared" si="28"/>
        <v>204</v>
      </c>
      <c r="V20" s="158"/>
    </row>
    <row r="21" spans="1:22" x14ac:dyDescent="0.2">
      <c r="A21" s="342">
        <v>4</v>
      </c>
      <c r="B21" s="334" t="s">
        <v>43</v>
      </c>
      <c r="C21" s="179"/>
      <c r="D21" s="91"/>
      <c r="E21" s="89" t="str">
        <f t="shared" si="23"/>
        <v xml:space="preserve"> </v>
      </c>
      <c r="F21" s="158" t="str">
        <f t="shared" si="23"/>
        <v xml:space="preserve"> </v>
      </c>
      <c r="G21" s="90">
        <v>2</v>
      </c>
      <c r="H21" s="91">
        <v>1</v>
      </c>
      <c r="I21" s="89">
        <f t="shared" si="24"/>
        <v>68</v>
      </c>
      <c r="J21" s="189">
        <f t="shared" si="24"/>
        <v>34</v>
      </c>
      <c r="K21" s="179">
        <v>2</v>
      </c>
      <c r="L21" s="91"/>
      <c r="M21" s="89">
        <f t="shared" si="25"/>
        <v>68</v>
      </c>
      <c r="N21" s="158" t="str">
        <f t="shared" si="25"/>
        <v xml:space="preserve"> </v>
      </c>
      <c r="O21" s="90"/>
      <c r="P21" s="91"/>
      <c r="Q21" s="89" t="str">
        <f t="shared" si="26"/>
        <v xml:space="preserve"> </v>
      </c>
      <c r="R21" s="189" t="str">
        <f t="shared" si="26"/>
        <v xml:space="preserve"> </v>
      </c>
      <c r="S21" s="197">
        <f t="shared" si="27"/>
        <v>4</v>
      </c>
      <c r="T21" s="89">
        <f>SUM(D21+H21+L21+P21)</f>
        <v>1</v>
      </c>
      <c r="U21" s="89">
        <f t="shared" si="28"/>
        <v>136</v>
      </c>
      <c r="V21" s="158">
        <f>SUM(F21,J21,N21,R21)</f>
        <v>34</v>
      </c>
    </row>
    <row r="22" spans="1:22" x14ac:dyDescent="0.2">
      <c r="A22" s="342">
        <v>5</v>
      </c>
      <c r="B22" s="334" t="s">
        <v>23</v>
      </c>
      <c r="C22" s="179"/>
      <c r="D22" s="91"/>
      <c r="E22" s="89" t="str">
        <f t="shared" si="23"/>
        <v xml:space="preserve"> </v>
      </c>
      <c r="F22" s="158" t="str">
        <f t="shared" si="23"/>
        <v xml:space="preserve"> </v>
      </c>
      <c r="G22" s="259"/>
      <c r="H22" s="91">
        <v>3</v>
      </c>
      <c r="I22" s="89" t="str">
        <f t="shared" si="24"/>
        <v xml:space="preserve"> </v>
      </c>
      <c r="J22" s="189">
        <f t="shared" si="24"/>
        <v>102</v>
      </c>
      <c r="K22" s="179"/>
      <c r="L22" s="91">
        <v>2</v>
      </c>
      <c r="M22" s="89"/>
      <c r="N22" s="158">
        <v>68</v>
      </c>
      <c r="O22" s="90"/>
      <c r="P22" s="91"/>
      <c r="Q22" s="89" t="str">
        <f t="shared" si="26"/>
        <v xml:space="preserve"> </v>
      </c>
      <c r="R22" s="189" t="str">
        <f t="shared" si="26"/>
        <v xml:space="preserve"> </v>
      </c>
      <c r="S22" s="197"/>
      <c r="T22" s="89">
        <f>SUM(D22+H22+L22+P22)</f>
        <v>5</v>
      </c>
      <c r="U22" s="89"/>
      <c r="V22" s="158">
        <f>SUM(F22,J22,N22,R22)</f>
        <v>170</v>
      </c>
    </row>
    <row r="23" spans="1:22" x14ac:dyDescent="0.2">
      <c r="A23" s="342">
        <v>6</v>
      </c>
      <c r="B23" s="334" t="s">
        <v>45</v>
      </c>
      <c r="C23" s="179"/>
      <c r="D23" s="91"/>
      <c r="E23" s="89" t="str">
        <f t="shared" si="23"/>
        <v xml:space="preserve"> </v>
      </c>
      <c r="F23" s="158" t="str">
        <f t="shared" si="23"/>
        <v xml:space="preserve"> </v>
      </c>
      <c r="G23" s="90">
        <v>2</v>
      </c>
      <c r="H23" s="91"/>
      <c r="I23" s="89">
        <f t="shared" si="24"/>
        <v>68</v>
      </c>
      <c r="J23" s="189" t="str">
        <f t="shared" si="24"/>
        <v xml:space="preserve"> </v>
      </c>
      <c r="K23" s="179">
        <v>2</v>
      </c>
      <c r="L23" s="91"/>
      <c r="M23" s="89">
        <f t="shared" si="25"/>
        <v>68</v>
      </c>
      <c r="N23" s="158" t="str">
        <f t="shared" si="25"/>
        <v xml:space="preserve"> </v>
      </c>
      <c r="O23" s="90"/>
      <c r="P23" s="91"/>
      <c r="Q23" s="89" t="str">
        <f t="shared" si="26"/>
        <v xml:space="preserve"> </v>
      </c>
      <c r="R23" s="189" t="str">
        <f t="shared" si="26"/>
        <v xml:space="preserve"> </v>
      </c>
      <c r="S23" s="197">
        <f t="shared" si="27"/>
        <v>4</v>
      </c>
      <c r="T23" s="89"/>
      <c r="U23" s="89">
        <f t="shared" si="28"/>
        <v>136</v>
      </c>
      <c r="V23" s="158"/>
    </row>
    <row r="24" spans="1:22" x14ac:dyDescent="0.2">
      <c r="A24" s="342">
        <v>7</v>
      </c>
      <c r="B24" s="334" t="s">
        <v>46</v>
      </c>
      <c r="C24" s="179"/>
      <c r="D24" s="91"/>
      <c r="E24" s="89" t="str">
        <f t="shared" si="23"/>
        <v xml:space="preserve"> </v>
      </c>
      <c r="F24" s="158" t="str">
        <f t="shared" si="23"/>
        <v xml:space="preserve"> </v>
      </c>
      <c r="G24" s="259"/>
      <c r="H24" s="91">
        <v>4</v>
      </c>
      <c r="I24" s="89" t="str">
        <f t="shared" si="24"/>
        <v xml:space="preserve"> </v>
      </c>
      <c r="J24" s="189">
        <f t="shared" si="24"/>
        <v>136</v>
      </c>
      <c r="K24" s="179"/>
      <c r="L24" s="91"/>
      <c r="M24" s="89" t="str">
        <f t="shared" si="25"/>
        <v xml:space="preserve"> </v>
      </c>
      <c r="N24" s="158" t="str">
        <f t="shared" si="25"/>
        <v xml:space="preserve"> </v>
      </c>
      <c r="O24" s="90"/>
      <c r="P24" s="91"/>
      <c r="Q24" s="89" t="str">
        <f t="shared" si="26"/>
        <v xml:space="preserve"> </v>
      </c>
      <c r="R24" s="189" t="str">
        <f t="shared" si="26"/>
        <v xml:space="preserve"> </v>
      </c>
      <c r="S24" s="197"/>
      <c r="T24" s="89">
        <f>SUM(D24+H24+L24+P24)</f>
        <v>4</v>
      </c>
      <c r="U24" s="89"/>
      <c r="V24" s="158">
        <f>SUM(F24,J24,N24,R24)</f>
        <v>136</v>
      </c>
    </row>
    <row r="25" spans="1:22" ht="12.75" customHeight="1" x14ac:dyDescent="0.2">
      <c r="A25" s="342">
        <v>8</v>
      </c>
      <c r="B25" s="334" t="s">
        <v>29</v>
      </c>
      <c r="C25" s="179"/>
      <c r="D25" s="91"/>
      <c r="E25" s="89" t="str">
        <f t="shared" si="23"/>
        <v xml:space="preserve"> </v>
      </c>
      <c r="F25" s="158" t="str">
        <f t="shared" si="23"/>
        <v xml:space="preserve"> </v>
      </c>
      <c r="G25" s="90">
        <v>2</v>
      </c>
      <c r="H25" s="91">
        <v>1</v>
      </c>
      <c r="I25" s="89">
        <f t="shared" si="24"/>
        <v>68</v>
      </c>
      <c r="J25" s="189">
        <f t="shared" si="24"/>
        <v>34</v>
      </c>
      <c r="K25" s="179"/>
      <c r="L25" s="91"/>
      <c r="M25" s="89" t="str">
        <f t="shared" si="25"/>
        <v xml:space="preserve"> </v>
      </c>
      <c r="N25" s="158" t="str">
        <f t="shared" si="25"/>
        <v xml:space="preserve"> </v>
      </c>
      <c r="O25" s="90"/>
      <c r="P25" s="91"/>
      <c r="Q25" s="89" t="str">
        <f t="shared" si="26"/>
        <v xml:space="preserve"> </v>
      </c>
      <c r="R25" s="189" t="str">
        <f t="shared" si="26"/>
        <v xml:space="preserve"> </v>
      </c>
      <c r="S25" s="197">
        <f t="shared" si="27"/>
        <v>2</v>
      </c>
      <c r="T25" s="89">
        <f>SUM(D25+H25+L25+P25)</f>
        <v>1</v>
      </c>
      <c r="U25" s="89">
        <f t="shared" si="28"/>
        <v>68</v>
      </c>
      <c r="V25" s="158">
        <f>SUM(F25,J25,N25,R25)</f>
        <v>34</v>
      </c>
    </row>
    <row r="26" spans="1:22" ht="12.75" customHeight="1" x14ac:dyDescent="0.2">
      <c r="A26" s="342">
        <v>9</v>
      </c>
      <c r="B26" s="334" t="s">
        <v>62</v>
      </c>
      <c r="C26" s="179"/>
      <c r="D26" s="91"/>
      <c r="E26" s="89" t="str">
        <f t="shared" si="23"/>
        <v xml:space="preserve"> </v>
      </c>
      <c r="F26" s="158" t="str">
        <f t="shared" si="23"/>
        <v xml:space="preserve"> </v>
      </c>
      <c r="G26" s="90"/>
      <c r="H26" s="91"/>
      <c r="I26" s="89" t="str">
        <f t="shared" si="24"/>
        <v xml:space="preserve"> </v>
      </c>
      <c r="J26" s="189" t="str">
        <f t="shared" si="24"/>
        <v xml:space="preserve"> </v>
      </c>
      <c r="K26" s="179"/>
      <c r="L26" s="91">
        <v>3</v>
      </c>
      <c r="M26" s="89" t="str">
        <f t="shared" si="25"/>
        <v xml:space="preserve"> </v>
      </c>
      <c r="N26" s="158">
        <f t="shared" si="25"/>
        <v>102</v>
      </c>
      <c r="O26" s="90"/>
      <c r="P26" s="91">
        <v>2</v>
      </c>
      <c r="Q26" s="89" t="str">
        <f t="shared" si="26"/>
        <v xml:space="preserve"> </v>
      </c>
      <c r="R26" s="189">
        <f t="shared" si="26"/>
        <v>64</v>
      </c>
      <c r="S26" s="197"/>
      <c r="T26" s="89">
        <v>5</v>
      </c>
      <c r="U26" s="89"/>
      <c r="V26" s="158">
        <f>SUM(F26,J26,N26,R26)</f>
        <v>166</v>
      </c>
    </row>
    <row r="27" spans="1:22" ht="12.2" customHeight="1" x14ac:dyDescent="0.2">
      <c r="A27" s="342">
        <v>10</v>
      </c>
      <c r="B27" s="334" t="s">
        <v>47</v>
      </c>
      <c r="C27" s="179"/>
      <c r="D27" s="91"/>
      <c r="E27" s="89" t="str">
        <f t="shared" si="23"/>
        <v xml:space="preserve"> </v>
      </c>
      <c r="F27" s="158" t="str">
        <f t="shared" si="23"/>
        <v xml:space="preserve"> </v>
      </c>
      <c r="G27" s="90"/>
      <c r="H27" s="91"/>
      <c r="I27" s="89" t="str">
        <f t="shared" si="24"/>
        <v xml:space="preserve"> </v>
      </c>
      <c r="J27" s="189" t="str">
        <f t="shared" si="24"/>
        <v xml:space="preserve"> </v>
      </c>
      <c r="K27" s="179">
        <v>2</v>
      </c>
      <c r="L27" s="91"/>
      <c r="M27" s="89">
        <f t="shared" si="25"/>
        <v>68</v>
      </c>
      <c r="N27" s="158" t="str">
        <f t="shared" si="25"/>
        <v xml:space="preserve"> </v>
      </c>
      <c r="O27" s="90"/>
      <c r="P27" s="91"/>
      <c r="Q27" s="89" t="str">
        <f t="shared" si="26"/>
        <v xml:space="preserve"> </v>
      </c>
      <c r="R27" s="189" t="str">
        <f t="shared" si="26"/>
        <v xml:space="preserve"> </v>
      </c>
      <c r="S27" s="197">
        <f t="shared" si="27"/>
        <v>2</v>
      </c>
      <c r="T27" s="89"/>
      <c r="U27" s="89">
        <f t="shared" si="28"/>
        <v>68</v>
      </c>
      <c r="V27" s="158"/>
    </row>
    <row r="28" spans="1:22" ht="12.75" customHeight="1" x14ac:dyDescent="0.2">
      <c r="A28" s="342">
        <v>11</v>
      </c>
      <c r="B28" s="334" t="s">
        <v>63</v>
      </c>
      <c r="C28" s="179"/>
      <c r="D28" s="91"/>
      <c r="E28" s="89" t="str">
        <f t="shared" si="23"/>
        <v xml:space="preserve"> </v>
      </c>
      <c r="F28" s="158" t="str">
        <f t="shared" si="23"/>
        <v xml:space="preserve"> </v>
      </c>
      <c r="G28" s="90"/>
      <c r="H28" s="91"/>
      <c r="I28" s="89" t="str">
        <f t="shared" si="24"/>
        <v xml:space="preserve"> </v>
      </c>
      <c r="J28" s="189" t="str">
        <f t="shared" si="24"/>
        <v xml:space="preserve"> </v>
      </c>
      <c r="K28" s="179"/>
      <c r="L28" s="91">
        <v>3</v>
      </c>
      <c r="M28" s="89" t="str">
        <f t="shared" si="25"/>
        <v xml:space="preserve"> </v>
      </c>
      <c r="N28" s="158">
        <f t="shared" si="25"/>
        <v>102</v>
      </c>
      <c r="O28" s="90"/>
      <c r="P28" s="91">
        <v>2</v>
      </c>
      <c r="Q28" s="89" t="str">
        <f t="shared" si="26"/>
        <v xml:space="preserve"> </v>
      </c>
      <c r="R28" s="189">
        <f t="shared" si="26"/>
        <v>64</v>
      </c>
      <c r="S28" s="197"/>
      <c r="T28" s="89">
        <v>5</v>
      </c>
      <c r="U28" s="89"/>
      <c r="V28" s="326">
        <v>166</v>
      </c>
    </row>
    <row r="29" spans="1:22" ht="13.7" customHeight="1" x14ac:dyDescent="0.2">
      <c r="A29" s="342">
        <v>12</v>
      </c>
      <c r="B29" s="334" t="s">
        <v>27</v>
      </c>
      <c r="C29" s="179"/>
      <c r="D29" s="91"/>
      <c r="E29" s="89" t="str">
        <f t="shared" si="23"/>
        <v xml:space="preserve"> </v>
      </c>
      <c r="F29" s="158" t="str">
        <f t="shared" si="23"/>
        <v xml:space="preserve"> </v>
      </c>
      <c r="G29" s="90"/>
      <c r="H29" s="91"/>
      <c r="I29" s="89" t="str">
        <f t="shared" si="24"/>
        <v xml:space="preserve"> </v>
      </c>
      <c r="J29" s="189" t="str">
        <f t="shared" si="24"/>
        <v xml:space="preserve"> </v>
      </c>
      <c r="K29" s="179">
        <v>2</v>
      </c>
      <c r="L29" s="91"/>
      <c r="M29" s="89">
        <f t="shared" si="25"/>
        <v>68</v>
      </c>
      <c r="N29" s="158" t="str">
        <f t="shared" si="25"/>
        <v xml:space="preserve"> </v>
      </c>
      <c r="O29" s="90"/>
      <c r="P29" s="91"/>
      <c r="Q29" s="89" t="str">
        <f t="shared" si="26"/>
        <v xml:space="preserve"> </v>
      </c>
      <c r="R29" s="189" t="str">
        <f t="shared" si="26"/>
        <v xml:space="preserve"> </v>
      </c>
      <c r="S29" s="197">
        <f t="shared" si="27"/>
        <v>2</v>
      </c>
      <c r="T29" s="89"/>
      <c r="U29" s="89">
        <f t="shared" si="28"/>
        <v>68</v>
      </c>
      <c r="V29" s="158"/>
    </row>
    <row r="30" spans="1:22" ht="12.75" customHeight="1" x14ac:dyDescent="0.2">
      <c r="A30" s="342">
        <v>13</v>
      </c>
      <c r="B30" s="334" t="s">
        <v>24</v>
      </c>
      <c r="C30" s="179"/>
      <c r="D30" s="91"/>
      <c r="E30" s="89" t="str">
        <f t="shared" si="23"/>
        <v xml:space="preserve"> </v>
      </c>
      <c r="F30" s="158" t="str">
        <f t="shared" si="23"/>
        <v xml:space="preserve"> </v>
      </c>
      <c r="G30" s="90"/>
      <c r="H30" s="91"/>
      <c r="I30" s="89" t="str">
        <f t="shared" si="24"/>
        <v xml:space="preserve"> </v>
      </c>
      <c r="J30" s="189" t="str">
        <f t="shared" si="24"/>
        <v xml:space="preserve"> </v>
      </c>
      <c r="K30" s="179"/>
      <c r="L30" s="91"/>
      <c r="M30" s="89" t="str">
        <f t="shared" si="25"/>
        <v xml:space="preserve"> </v>
      </c>
      <c r="N30" s="158" t="str">
        <f t="shared" si="25"/>
        <v xml:space="preserve"> </v>
      </c>
      <c r="O30" s="90">
        <v>2</v>
      </c>
      <c r="P30" s="91"/>
      <c r="Q30" s="89">
        <f t="shared" si="26"/>
        <v>64</v>
      </c>
      <c r="R30" s="189" t="str">
        <f t="shared" si="26"/>
        <v xml:space="preserve"> </v>
      </c>
      <c r="S30" s="197">
        <f t="shared" si="27"/>
        <v>2</v>
      </c>
      <c r="T30" s="89"/>
      <c r="U30" s="89">
        <f t="shared" si="28"/>
        <v>64</v>
      </c>
      <c r="V30" s="158"/>
    </row>
    <row r="31" spans="1:22" ht="12.75" customHeight="1" x14ac:dyDescent="0.2">
      <c r="A31" s="342">
        <v>14</v>
      </c>
      <c r="B31" s="334" t="s">
        <v>64</v>
      </c>
      <c r="C31" s="179"/>
      <c r="D31" s="91"/>
      <c r="E31" s="89"/>
      <c r="F31" s="158"/>
      <c r="G31" s="90"/>
      <c r="H31" s="91"/>
      <c r="I31" s="89"/>
      <c r="J31" s="189"/>
      <c r="K31" s="179"/>
      <c r="L31" s="91"/>
      <c r="M31" s="89"/>
      <c r="N31" s="158"/>
      <c r="O31" s="90">
        <v>1</v>
      </c>
      <c r="P31" s="91">
        <v>1</v>
      </c>
      <c r="Q31" s="89">
        <f t="shared" si="26"/>
        <v>32</v>
      </c>
      <c r="R31" s="189">
        <v>32</v>
      </c>
      <c r="S31" s="197">
        <v>1</v>
      </c>
      <c r="T31" s="89">
        <v>1</v>
      </c>
      <c r="U31" s="89">
        <v>32</v>
      </c>
      <c r="V31" s="158">
        <v>32</v>
      </c>
    </row>
    <row r="32" spans="1:22" ht="12.75" customHeight="1" x14ac:dyDescent="0.2">
      <c r="A32" s="342">
        <v>15</v>
      </c>
      <c r="B32" s="334" t="s">
        <v>65</v>
      </c>
      <c r="C32" s="179"/>
      <c r="D32" s="91"/>
      <c r="E32" s="89"/>
      <c r="F32" s="158"/>
      <c r="G32" s="90"/>
      <c r="H32" s="91"/>
      <c r="I32" s="89"/>
      <c r="J32" s="189"/>
      <c r="K32" s="179"/>
      <c r="L32" s="91"/>
      <c r="M32" s="89"/>
      <c r="N32" s="158"/>
      <c r="O32" s="90">
        <v>2</v>
      </c>
      <c r="P32" s="91"/>
      <c r="Q32" s="89">
        <f t="shared" si="26"/>
        <v>64</v>
      </c>
      <c r="R32" s="189"/>
      <c r="S32" s="197">
        <v>2</v>
      </c>
      <c r="T32" s="89"/>
      <c r="U32" s="89">
        <v>64</v>
      </c>
      <c r="V32" s="158"/>
    </row>
    <row r="33" spans="1:23" ht="12.2" customHeight="1" x14ac:dyDescent="0.2">
      <c r="A33" s="342">
        <v>16</v>
      </c>
      <c r="B33" s="334" t="s">
        <v>28</v>
      </c>
      <c r="C33" s="179"/>
      <c r="D33" s="91"/>
      <c r="E33" s="89" t="str">
        <f t="shared" si="23"/>
        <v xml:space="preserve"> </v>
      </c>
      <c r="F33" s="158" t="str">
        <f t="shared" si="23"/>
        <v xml:space="preserve"> </v>
      </c>
      <c r="G33" s="90"/>
      <c r="H33" s="91"/>
      <c r="I33" s="89" t="str">
        <f t="shared" si="24"/>
        <v xml:space="preserve"> </v>
      </c>
      <c r="J33" s="189" t="str">
        <f t="shared" si="24"/>
        <v xml:space="preserve"> </v>
      </c>
      <c r="K33" s="179"/>
      <c r="L33" s="91"/>
      <c r="M33" s="89" t="str">
        <f t="shared" si="25"/>
        <v xml:space="preserve"> </v>
      </c>
      <c r="N33" s="158" t="str">
        <f t="shared" si="25"/>
        <v xml:space="preserve"> </v>
      </c>
      <c r="O33" s="90">
        <v>2</v>
      </c>
      <c r="P33" s="91"/>
      <c r="Q33" s="89">
        <f t="shared" si="26"/>
        <v>64</v>
      </c>
      <c r="R33" s="189" t="str">
        <f t="shared" si="26"/>
        <v xml:space="preserve"> </v>
      </c>
      <c r="S33" s="197">
        <f t="shared" si="27"/>
        <v>2</v>
      </c>
      <c r="T33" s="89"/>
      <c r="U33" s="89">
        <f t="shared" si="28"/>
        <v>64</v>
      </c>
      <c r="V33" s="158"/>
    </row>
    <row r="34" spans="1:23" ht="13.7" customHeight="1" x14ac:dyDescent="0.2">
      <c r="A34" s="342">
        <v>17</v>
      </c>
      <c r="B34" s="334" t="s">
        <v>22</v>
      </c>
      <c r="C34" s="179"/>
      <c r="D34" s="91"/>
      <c r="E34" s="89" t="str">
        <f t="shared" si="23"/>
        <v xml:space="preserve"> </v>
      </c>
      <c r="F34" s="158" t="str">
        <f t="shared" si="23"/>
        <v xml:space="preserve"> </v>
      </c>
      <c r="G34" s="90"/>
      <c r="H34" s="91"/>
      <c r="I34" s="89" t="str">
        <f t="shared" si="24"/>
        <v xml:space="preserve"> </v>
      </c>
      <c r="J34" s="189" t="str">
        <f t="shared" si="24"/>
        <v xml:space="preserve"> </v>
      </c>
      <c r="K34" s="179"/>
      <c r="L34" s="91"/>
      <c r="M34" s="89" t="str">
        <f t="shared" si="25"/>
        <v xml:space="preserve"> </v>
      </c>
      <c r="N34" s="158" t="str">
        <f t="shared" si="25"/>
        <v xml:space="preserve"> </v>
      </c>
      <c r="O34" s="90">
        <v>2</v>
      </c>
      <c r="P34" s="91"/>
      <c r="Q34" s="89">
        <f t="shared" si="26"/>
        <v>64</v>
      </c>
      <c r="R34" s="189" t="str">
        <f t="shared" si="26"/>
        <v xml:space="preserve"> </v>
      </c>
      <c r="S34" s="197">
        <f t="shared" si="27"/>
        <v>2</v>
      </c>
      <c r="T34" s="89"/>
      <c r="U34" s="89">
        <f t="shared" si="28"/>
        <v>64</v>
      </c>
      <c r="V34" s="158"/>
    </row>
    <row r="35" spans="1:23" ht="12.2" customHeight="1" x14ac:dyDescent="0.2">
      <c r="A35" s="342">
        <v>18</v>
      </c>
      <c r="B35" s="334" t="s">
        <v>30</v>
      </c>
      <c r="C35" s="179"/>
      <c r="D35" s="91">
        <v>3</v>
      </c>
      <c r="E35" s="89" t="str">
        <f t="shared" ref="E35:F38" si="29">IF(C35&gt;0,C35*34, " ")</f>
        <v xml:space="preserve"> </v>
      </c>
      <c r="F35" s="158">
        <f t="shared" si="29"/>
        <v>102</v>
      </c>
      <c r="G35" s="90"/>
      <c r="H35" s="91"/>
      <c r="I35" s="89" t="str">
        <f t="shared" si="24"/>
        <v xml:space="preserve"> </v>
      </c>
      <c r="J35" s="189" t="str">
        <f t="shared" si="24"/>
        <v xml:space="preserve"> </v>
      </c>
      <c r="K35" s="179"/>
      <c r="L35" s="91">
        <v>3</v>
      </c>
      <c r="M35" s="89" t="str">
        <f t="shared" si="25"/>
        <v xml:space="preserve"> </v>
      </c>
      <c r="N35" s="158">
        <f t="shared" si="25"/>
        <v>102</v>
      </c>
      <c r="O35" s="90"/>
      <c r="P35" s="91">
        <v>4</v>
      </c>
      <c r="Q35" s="89"/>
      <c r="R35" s="189">
        <v>128</v>
      </c>
      <c r="S35" s="197"/>
      <c r="T35" s="89">
        <f>SUM(D35+H35+L35+P35)</f>
        <v>10</v>
      </c>
      <c r="U35" s="89"/>
      <c r="V35" s="158">
        <f>SUM(F35,J35,N35,R35)</f>
        <v>332</v>
      </c>
    </row>
    <row r="36" spans="1:23" ht="15" customHeight="1" x14ac:dyDescent="0.2">
      <c r="A36" s="342">
        <v>19</v>
      </c>
      <c r="B36" s="334" t="s">
        <v>36</v>
      </c>
      <c r="C36" s="179"/>
      <c r="D36" s="91"/>
      <c r="E36" s="89" t="str">
        <f t="shared" si="29"/>
        <v xml:space="preserve"> </v>
      </c>
      <c r="F36" s="158" t="str">
        <f t="shared" si="29"/>
        <v xml:space="preserve"> </v>
      </c>
      <c r="G36" s="90"/>
      <c r="H36" s="91"/>
      <c r="I36" s="89" t="str">
        <f t="shared" ref="I36:J38" si="30">IF(G36&gt;0,G36*34, " ")</f>
        <v xml:space="preserve"> </v>
      </c>
      <c r="J36" s="189" t="str">
        <f t="shared" si="30"/>
        <v xml:space="preserve"> </v>
      </c>
      <c r="K36" s="179"/>
      <c r="L36" s="91"/>
      <c r="M36" s="89" t="str">
        <f t="shared" ref="M36:N38" si="31">IF(K36&gt;0,K36*34, " ")</f>
        <v xml:space="preserve"> </v>
      </c>
      <c r="N36" s="158" t="str">
        <f t="shared" si="31"/>
        <v xml:space="preserve"> </v>
      </c>
      <c r="O36" s="90">
        <v>2</v>
      </c>
      <c r="P36" s="91"/>
      <c r="Q36" s="89">
        <f t="shared" si="26"/>
        <v>64</v>
      </c>
      <c r="R36" s="189" t="str">
        <f t="shared" si="26"/>
        <v xml:space="preserve"> </v>
      </c>
      <c r="S36" s="197">
        <f t="shared" si="27"/>
        <v>2</v>
      </c>
      <c r="T36" s="89"/>
      <c r="U36" s="89">
        <f t="shared" si="28"/>
        <v>64</v>
      </c>
      <c r="V36" s="158"/>
    </row>
    <row r="37" spans="1:23" ht="12.2" customHeight="1" x14ac:dyDescent="0.2">
      <c r="A37" s="342"/>
      <c r="B37" s="334" t="s">
        <v>49</v>
      </c>
      <c r="C37" s="179"/>
      <c r="D37" s="91"/>
      <c r="E37" s="89" t="str">
        <f t="shared" si="29"/>
        <v xml:space="preserve"> </v>
      </c>
      <c r="F37" s="158" t="str">
        <f t="shared" si="29"/>
        <v xml:space="preserve"> </v>
      </c>
      <c r="G37" s="90"/>
      <c r="H37" s="91"/>
      <c r="I37" s="89" t="str">
        <f t="shared" si="30"/>
        <v xml:space="preserve"> </v>
      </c>
      <c r="J37" s="189" t="str">
        <f t="shared" si="30"/>
        <v xml:space="preserve"> </v>
      </c>
      <c r="K37" s="179"/>
      <c r="L37" s="91"/>
      <c r="M37" s="89" t="str">
        <f t="shared" si="31"/>
        <v xml:space="preserve"> </v>
      </c>
      <c r="N37" s="158" t="str">
        <f t="shared" si="31"/>
        <v xml:space="preserve"> </v>
      </c>
      <c r="O37" s="90"/>
      <c r="P37" s="91"/>
      <c r="Q37" s="89" t="str">
        <f t="shared" si="26"/>
        <v xml:space="preserve"> </v>
      </c>
      <c r="R37" s="189" t="str">
        <f t="shared" si="26"/>
        <v xml:space="preserve"> </v>
      </c>
      <c r="S37" s="197"/>
      <c r="T37" s="89"/>
      <c r="U37" s="89"/>
      <c r="V37" s="158"/>
    </row>
    <row r="38" spans="1:23" ht="13.5" thickBot="1" x14ac:dyDescent="0.25">
      <c r="A38" s="159"/>
      <c r="B38" s="336" t="s">
        <v>93</v>
      </c>
      <c r="C38" s="180"/>
      <c r="D38" s="92"/>
      <c r="E38" s="89" t="str">
        <f t="shared" si="29"/>
        <v xml:space="preserve"> </v>
      </c>
      <c r="F38" s="158" t="str">
        <f t="shared" si="29"/>
        <v xml:space="preserve"> </v>
      </c>
      <c r="G38" s="163"/>
      <c r="H38" s="93"/>
      <c r="I38" s="89" t="str">
        <f t="shared" si="30"/>
        <v xml:space="preserve"> </v>
      </c>
      <c r="J38" s="189" t="str">
        <f t="shared" si="30"/>
        <v xml:space="preserve"> </v>
      </c>
      <c r="K38" s="180"/>
      <c r="L38" s="144"/>
      <c r="M38" s="89" t="str">
        <f t="shared" si="31"/>
        <v xml:space="preserve"> </v>
      </c>
      <c r="N38" s="158" t="str">
        <f t="shared" si="31"/>
        <v xml:space="preserve"> </v>
      </c>
      <c r="O38" s="163"/>
      <c r="P38" s="93"/>
      <c r="Q38" s="89" t="str">
        <f t="shared" si="26"/>
        <v xml:space="preserve"> </v>
      </c>
      <c r="R38" s="189" t="str">
        <f t="shared" si="26"/>
        <v xml:space="preserve"> </v>
      </c>
      <c r="S38" s="197"/>
      <c r="T38" s="89"/>
      <c r="U38" s="89"/>
      <c r="V38" s="158"/>
      <c r="W38" s="144"/>
    </row>
    <row r="39" spans="1:23" ht="13.7" customHeight="1" thickBot="1" x14ac:dyDescent="0.25">
      <c r="A39" s="474" t="s">
        <v>17</v>
      </c>
      <c r="B39" s="475"/>
      <c r="C39" s="181">
        <f>SUM(C6:C14)</f>
        <v>16</v>
      </c>
      <c r="D39" s="95">
        <f t="shared" ref="D39:J39" si="32">SUM(D6:D16)</f>
        <v>2</v>
      </c>
      <c r="E39" s="95">
        <f>SUM(E6:E14)</f>
        <v>544</v>
      </c>
      <c r="F39" s="182">
        <f t="shared" si="32"/>
        <v>68</v>
      </c>
      <c r="G39" s="94">
        <f>SUM(G6:G14)</f>
        <v>14</v>
      </c>
      <c r="H39" s="95">
        <f t="shared" si="32"/>
        <v>0</v>
      </c>
      <c r="I39" s="95">
        <f>SUM(I6:I14)</f>
        <v>476</v>
      </c>
      <c r="J39" s="190">
        <f t="shared" si="32"/>
        <v>0</v>
      </c>
      <c r="K39" s="181">
        <f>SUM(K6:K14)</f>
        <v>13</v>
      </c>
      <c r="L39" s="95">
        <f t="shared" ref="L39:V39" si="33">SUM(L6:L16)</f>
        <v>0</v>
      </c>
      <c r="M39" s="95">
        <f>SUM(M6:M14)</f>
        <v>442</v>
      </c>
      <c r="N39" s="182">
        <f t="shared" si="33"/>
        <v>0</v>
      </c>
      <c r="O39" s="94">
        <f>SUM(O6:O14)</f>
        <v>11</v>
      </c>
      <c r="P39" s="95">
        <f t="shared" si="33"/>
        <v>0</v>
      </c>
      <c r="Q39" s="95">
        <f>SUM(Q6:Q14)</f>
        <v>352</v>
      </c>
      <c r="R39" s="190">
        <f t="shared" si="33"/>
        <v>0</v>
      </c>
      <c r="S39" s="69">
        <f>SUM(S6:S14)</f>
        <v>54</v>
      </c>
      <c r="T39" s="97">
        <f t="shared" si="33"/>
        <v>2</v>
      </c>
      <c r="U39" s="97">
        <f>SUM(U6:U14)</f>
        <v>1814</v>
      </c>
      <c r="V39" s="160">
        <f t="shared" si="33"/>
        <v>68</v>
      </c>
    </row>
    <row r="40" spans="1:23" ht="17.45" customHeight="1" thickBot="1" x14ac:dyDescent="0.25">
      <c r="A40" s="474" t="s">
        <v>18</v>
      </c>
      <c r="B40" s="475"/>
      <c r="C40" s="183">
        <f t="shared" ref="C40:V40" si="34">SUM(C18:C38)</f>
        <v>6</v>
      </c>
      <c r="D40" s="99">
        <f t="shared" si="34"/>
        <v>7</v>
      </c>
      <c r="E40" s="100">
        <f t="shared" si="34"/>
        <v>204</v>
      </c>
      <c r="F40" s="184">
        <f t="shared" si="34"/>
        <v>238</v>
      </c>
      <c r="G40" s="98">
        <f t="shared" si="34"/>
        <v>8</v>
      </c>
      <c r="H40" s="99">
        <f t="shared" si="34"/>
        <v>9</v>
      </c>
      <c r="I40" s="100">
        <f t="shared" si="34"/>
        <v>272</v>
      </c>
      <c r="J40" s="191">
        <f t="shared" si="34"/>
        <v>306</v>
      </c>
      <c r="K40" s="183">
        <f t="shared" si="34"/>
        <v>8</v>
      </c>
      <c r="L40" s="99">
        <f t="shared" si="34"/>
        <v>11</v>
      </c>
      <c r="M40" s="100">
        <f t="shared" si="34"/>
        <v>272</v>
      </c>
      <c r="N40" s="184">
        <f t="shared" si="34"/>
        <v>374</v>
      </c>
      <c r="O40" s="98">
        <f t="shared" si="34"/>
        <v>11</v>
      </c>
      <c r="P40" s="99">
        <f t="shared" si="34"/>
        <v>9</v>
      </c>
      <c r="Q40" s="100">
        <f t="shared" si="34"/>
        <v>352</v>
      </c>
      <c r="R40" s="191">
        <f t="shared" si="34"/>
        <v>288</v>
      </c>
      <c r="S40" s="198">
        <f t="shared" si="34"/>
        <v>33</v>
      </c>
      <c r="T40" s="101">
        <f t="shared" si="34"/>
        <v>36</v>
      </c>
      <c r="U40" s="101">
        <f t="shared" si="34"/>
        <v>1100</v>
      </c>
      <c r="V40" s="161">
        <f t="shared" si="34"/>
        <v>1206</v>
      </c>
    </row>
    <row r="41" spans="1:23" ht="15" customHeight="1" thickBot="1" x14ac:dyDescent="0.25">
      <c r="A41" s="403" t="s">
        <v>19</v>
      </c>
      <c r="B41" s="404"/>
      <c r="C41" s="185">
        <f t="shared" ref="C41:V41" si="35">SUM(C39:C40)</f>
        <v>22</v>
      </c>
      <c r="D41" s="102">
        <f t="shared" si="35"/>
        <v>9</v>
      </c>
      <c r="E41" s="102">
        <f t="shared" si="35"/>
        <v>748</v>
      </c>
      <c r="F41" s="186">
        <f t="shared" si="35"/>
        <v>306</v>
      </c>
      <c r="G41" s="103">
        <f t="shared" si="35"/>
        <v>22</v>
      </c>
      <c r="H41" s="102">
        <f t="shared" si="35"/>
        <v>9</v>
      </c>
      <c r="I41" s="102">
        <f t="shared" si="35"/>
        <v>748</v>
      </c>
      <c r="J41" s="192">
        <f t="shared" si="35"/>
        <v>306</v>
      </c>
      <c r="K41" s="185">
        <f t="shared" si="35"/>
        <v>21</v>
      </c>
      <c r="L41" s="102">
        <f t="shared" si="35"/>
        <v>11</v>
      </c>
      <c r="M41" s="102">
        <f t="shared" si="35"/>
        <v>714</v>
      </c>
      <c r="N41" s="186">
        <f t="shared" si="35"/>
        <v>374</v>
      </c>
      <c r="O41" s="103">
        <f t="shared" si="35"/>
        <v>22</v>
      </c>
      <c r="P41" s="102">
        <f t="shared" si="35"/>
        <v>9</v>
      </c>
      <c r="Q41" s="102">
        <f t="shared" si="35"/>
        <v>704</v>
      </c>
      <c r="R41" s="192">
        <f t="shared" si="35"/>
        <v>288</v>
      </c>
      <c r="S41" s="199">
        <f t="shared" si="35"/>
        <v>87</v>
      </c>
      <c r="T41" s="105">
        <f t="shared" si="35"/>
        <v>38</v>
      </c>
      <c r="U41" s="105">
        <f t="shared" si="35"/>
        <v>2914</v>
      </c>
      <c r="V41" s="162">
        <f t="shared" si="35"/>
        <v>1274</v>
      </c>
    </row>
    <row r="42" spans="1:23" ht="12.2" customHeight="1" thickBot="1" x14ac:dyDescent="0.25">
      <c r="A42" s="405"/>
      <c r="B42" s="406"/>
      <c r="C42" s="384">
        <f>SUM(C41:D41)</f>
        <v>31</v>
      </c>
      <c r="D42" s="385"/>
      <c r="E42" s="389">
        <f>SUM(E41:F41)</f>
        <v>1054</v>
      </c>
      <c r="F42" s="390"/>
      <c r="G42" s="407">
        <f>SUM(G41:H41)</f>
        <v>31</v>
      </c>
      <c r="H42" s="385"/>
      <c r="I42" s="389">
        <f>SUM(I41:J41)</f>
        <v>1054</v>
      </c>
      <c r="J42" s="399"/>
      <c r="K42" s="384">
        <f>SUM(K41:L41)</f>
        <v>32</v>
      </c>
      <c r="L42" s="385"/>
      <c r="M42" s="389">
        <f>SUM(M41:N41)</f>
        <v>1088</v>
      </c>
      <c r="N42" s="390"/>
      <c r="O42" s="407">
        <f>SUM(O41:P41)</f>
        <v>31</v>
      </c>
      <c r="P42" s="385"/>
      <c r="Q42" s="389">
        <f>SUM(Q41:R41)</f>
        <v>992</v>
      </c>
      <c r="R42" s="399"/>
      <c r="S42" s="391">
        <f>SUM(S41:T41)</f>
        <v>125</v>
      </c>
      <c r="T42" s="392"/>
      <c r="U42" s="393">
        <f>SUM(U41:V41)</f>
        <v>4188</v>
      </c>
      <c r="V42" s="394"/>
    </row>
    <row r="43" spans="1:23" ht="12.2" customHeight="1" thickTop="1" x14ac:dyDescent="0.2">
      <c r="A43" s="266"/>
      <c r="B43" s="266"/>
      <c r="C43" s="145"/>
      <c r="D43" s="266"/>
      <c r="E43" s="145"/>
      <c r="F43" s="266"/>
      <c r="G43" s="145"/>
      <c r="H43" s="266"/>
      <c r="I43" s="145"/>
      <c r="J43" s="266"/>
      <c r="K43" s="145"/>
      <c r="L43" s="266"/>
      <c r="M43" s="145"/>
      <c r="N43" s="266"/>
      <c r="O43" s="145"/>
      <c r="P43" s="266"/>
      <c r="Q43" s="145"/>
      <c r="R43" s="266"/>
      <c r="S43" s="132"/>
      <c r="T43" s="267"/>
      <c r="U43" s="132"/>
      <c r="V43" s="267"/>
    </row>
    <row r="44" spans="1:23" ht="38.1" customHeight="1" x14ac:dyDescent="0.2">
      <c r="B44" s="362" t="s">
        <v>71</v>
      </c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</row>
    <row r="45" spans="1:23" ht="15" customHeight="1" x14ac:dyDescent="0.2">
      <c r="B45" s="41" t="s">
        <v>95</v>
      </c>
    </row>
    <row r="46" spans="1:23" ht="15" customHeight="1" x14ac:dyDescent="0.2">
      <c r="B46" s="41" t="s">
        <v>96</v>
      </c>
    </row>
    <row r="47" spans="1:23" x14ac:dyDescent="0.2">
      <c r="B47" s="42" t="s">
        <v>100</v>
      </c>
    </row>
  </sheetData>
  <mergeCells count="34">
    <mergeCell ref="S4:T4"/>
    <mergeCell ref="U4:V4"/>
    <mergeCell ref="A5:B5"/>
    <mergeCell ref="A1:V1"/>
    <mergeCell ref="A2:V2"/>
    <mergeCell ref="A3:B4"/>
    <mergeCell ref="C3:F3"/>
    <mergeCell ref="G3:J3"/>
    <mergeCell ref="K3:N3"/>
    <mergeCell ref="O3:R3"/>
    <mergeCell ref="S3:V3"/>
    <mergeCell ref="C4:D4"/>
    <mergeCell ref="E4:F4"/>
    <mergeCell ref="M4:N4"/>
    <mergeCell ref="O4:P4"/>
    <mergeCell ref="Q4:R4"/>
    <mergeCell ref="G4:H4"/>
    <mergeCell ref="I4:J4"/>
    <mergeCell ref="K4:L4"/>
    <mergeCell ref="O42:P42"/>
    <mergeCell ref="Q42:R42"/>
    <mergeCell ref="A17:B17"/>
    <mergeCell ref="A39:B39"/>
    <mergeCell ref="B44:V44"/>
    <mergeCell ref="S42:T42"/>
    <mergeCell ref="U42:V42"/>
    <mergeCell ref="A41:B42"/>
    <mergeCell ref="A40:B40"/>
    <mergeCell ref="M42:N42"/>
    <mergeCell ref="C42:D42"/>
    <mergeCell ref="E42:F42"/>
    <mergeCell ref="G42:H42"/>
    <mergeCell ref="I42:J42"/>
    <mergeCell ref="K42:L42"/>
  </mergeCells>
  <printOptions horizontalCentered="1" verticalCentered="1"/>
  <pageMargins left="0.11811023622047245" right="0.11811023622047245" top="0.19685039370078741" bottom="0.19685039370078741" header="0.39370078740157483" footer="0.59055118110236227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Normal="100" workbookViewId="0">
      <selection sqref="A1:R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4.7109375" style="1" customWidth="1"/>
    <col min="16" max="16" width="4.7109375" style="2" customWidth="1"/>
    <col min="17" max="17" width="4.7109375" style="1" customWidth="1"/>
    <col min="18" max="18" width="4.7109375" style="2" customWidth="1"/>
    <col min="19" max="20" width="6.140625" style="2" customWidth="1"/>
    <col min="21" max="16384" width="9.140625" style="1"/>
  </cols>
  <sheetData>
    <row r="1" spans="1:20" ht="15" customHeight="1" thickBot="1" x14ac:dyDescent="0.25">
      <c r="A1" s="363" t="s">
        <v>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5"/>
    </row>
    <row r="2" spans="1:20" ht="58.7" customHeight="1" thickBot="1" x14ac:dyDescent="0.25">
      <c r="A2" s="363" t="s">
        <v>76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5"/>
    </row>
    <row r="3" spans="1:20" ht="15" customHeight="1" thickTop="1" x14ac:dyDescent="0.2">
      <c r="A3" s="481" t="s">
        <v>0</v>
      </c>
      <c r="B3" s="482"/>
      <c r="C3" s="484" t="s">
        <v>1</v>
      </c>
      <c r="D3" s="485"/>
      <c r="E3" s="485"/>
      <c r="F3" s="486"/>
      <c r="G3" s="487" t="s">
        <v>2</v>
      </c>
      <c r="H3" s="485"/>
      <c r="I3" s="485"/>
      <c r="J3" s="485"/>
      <c r="K3" s="484" t="s">
        <v>3</v>
      </c>
      <c r="L3" s="485"/>
      <c r="M3" s="485"/>
      <c r="N3" s="486"/>
      <c r="O3" s="493" t="s">
        <v>5</v>
      </c>
      <c r="P3" s="494"/>
      <c r="Q3" s="494"/>
      <c r="R3" s="495"/>
      <c r="S3" s="4"/>
      <c r="T3" s="4"/>
    </row>
    <row r="4" spans="1:20" ht="15" customHeight="1" x14ac:dyDescent="0.2">
      <c r="A4" s="483"/>
      <c r="B4" s="430"/>
      <c r="C4" s="492" t="s">
        <v>6</v>
      </c>
      <c r="D4" s="409"/>
      <c r="E4" s="410" t="s">
        <v>7</v>
      </c>
      <c r="F4" s="480"/>
      <c r="G4" s="408" t="s">
        <v>6</v>
      </c>
      <c r="H4" s="409"/>
      <c r="I4" s="410" t="s">
        <v>7</v>
      </c>
      <c r="J4" s="408"/>
      <c r="K4" s="492" t="s">
        <v>6</v>
      </c>
      <c r="L4" s="409"/>
      <c r="M4" s="410" t="s">
        <v>7</v>
      </c>
      <c r="N4" s="480"/>
      <c r="O4" s="492" t="s">
        <v>6</v>
      </c>
      <c r="P4" s="409"/>
      <c r="Q4" s="410" t="s">
        <v>7</v>
      </c>
      <c r="R4" s="480"/>
      <c r="S4" s="4"/>
      <c r="T4" s="4"/>
    </row>
    <row r="5" spans="1:20" ht="15" customHeight="1" thickBot="1" x14ac:dyDescent="0.25">
      <c r="A5" s="478" t="s">
        <v>8</v>
      </c>
      <c r="B5" s="479"/>
      <c r="C5" s="5" t="s">
        <v>9</v>
      </c>
      <c r="D5" s="6" t="s">
        <v>10</v>
      </c>
      <c r="E5" s="6" t="s">
        <v>9</v>
      </c>
      <c r="F5" s="7" t="s">
        <v>10</v>
      </c>
      <c r="G5" s="8" t="s">
        <v>9</v>
      </c>
      <c r="H5" s="6" t="s">
        <v>10</v>
      </c>
      <c r="I5" s="6" t="s">
        <v>9</v>
      </c>
      <c r="J5" s="3" t="s">
        <v>10</v>
      </c>
      <c r="K5" s="5" t="s">
        <v>9</v>
      </c>
      <c r="L5" s="6" t="s">
        <v>10</v>
      </c>
      <c r="M5" s="6" t="s">
        <v>9</v>
      </c>
      <c r="N5" s="7" t="s">
        <v>10</v>
      </c>
      <c r="O5" s="310" t="s">
        <v>9</v>
      </c>
      <c r="P5" s="311" t="s">
        <v>10</v>
      </c>
      <c r="Q5" s="311" t="s">
        <v>9</v>
      </c>
      <c r="R5" s="312" t="s">
        <v>10</v>
      </c>
      <c r="S5" s="4"/>
      <c r="T5" s="4"/>
    </row>
    <row r="6" spans="1:20" ht="15" customHeight="1" x14ac:dyDescent="0.2">
      <c r="A6" s="327">
        <v>1</v>
      </c>
      <c r="B6" s="343" t="s">
        <v>11</v>
      </c>
      <c r="C6" s="29">
        <v>3</v>
      </c>
      <c r="D6" s="30"/>
      <c r="E6" s="25">
        <f t="shared" ref="E6:F11" si="0">IF(C6&gt;0,C6*34, " ")</f>
        <v>102</v>
      </c>
      <c r="F6" s="26" t="str">
        <f t="shared" si="0"/>
        <v xml:space="preserve"> </v>
      </c>
      <c r="G6" s="33">
        <v>2</v>
      </c>
      <c r="H6" s="30"/>
      <c r="I6" s="25">
        <f t="shared" ref="I6:J11" si="1">IF(G6&gt;0,G6*34, " ")</f>
        <v>68</v>
      </c>
      <c r="J6" s="26" t="str">
        <f t="shared" si="1"/>
        <v xml:space="preserve"> </v>
      </c>
      <c r="K6" s="29">
        <v>2</v>
      </c>
      <c r="L6" s="30"/>
      <c r="M6" s="25">
        <f t="shared" ref="M6:N11" si="2">IF(K6&gt;0,K6*32, " ")</f>
        <v>64</v>
      </c>
      <c r="N6" s="26" t="str">
        <f t="shared" si="2"/>
        <v xml:space="preserve"> </v>
      </c>
      <c r="O6" s="49">
        <f t="shared" ref="O6:O11" si="3">IF(C6+G6+K6&gt;0,C6+G6+K6, " ")</f>
        <v>7</v>
      </c>
      <c r="P6" s="45" t="str">
        <f t="shared" ref="P6:P11" si="4">IF(D6+H6+L6&gt;0, D6+H6+L6, " ")</f>
        <v xml:space="preserve"> </v>
      </c>
      <c r="Q6" s="45">
        <f t="shared" ref="Q6:R11" si="5">IF(O6&lt;&gt;" ", (IF(E6&lt;&gt;" ", E6, 0)+IF(I6&lt;&gt;" ", I6, 0)+IF(M6&lt;&gt;" ", M6, 0)), " ")</f>
        <v>234</v>
      </c>
      <c r="R6" s="51" t="str">
        <f t="shared" si="5"/>
        <v xml:space="preserve"> </v>
      </c>
      <c r="S6" s="9"/>
      <c r="T6" s="9"/>
    </row>
    <row r="7" spans="1:20" ht="15" customHeight="1" x14ac:dyDescent="0.2">
      <c r="A7" s="327">
        <v>2</v>
      </c>
      <c r="B7" s="344" t="s">
        <v>12</v>
      </c>
      <c r="C7" s="31">
        <v>2</v>
      </c>
      <c r="D7" s="32"/>
      <c r="E7" s="27">
        <f t="shared" si="0"/>
        <v>68</v>
      </c>
      <c r="F7" s="28" t="str">
        <f t="shared" si="0"/>
        <v xml:space="preserve"> </v>
      </c>
      <c r="G7" s="34">
        <v>2</v>
      </c>
      <c r="H7" s="32"/>
      <c r="I7" s="27">
        <f t="shared" si="1"/>
        <v>68</v>
      </c>
      <c r="J7" s="28" t="str">
        <f t="shared" si="1"/>
        <v xml:space="preserve"> </v>
      </c>
      <c r="K7" s="31">
        <v>2</v>
      </c>
      <c r="L7" s="32"/>
      <c r="M7" s="27">
        <f t="shared" si="2"/>
        <v>64</v>
      </c>
      <c r="N7" s="28" t="str">
        <f t="shared" si="2"/>
        <v xml:space="preserve"> </v>
      </c>
      <c r="O7" s="50">
        <f t="shared" si="3"/>
        <v>6</v>
      </c>
      <c r="P7" s="27" t="str">
        <f t="shared" si="4"/>
        <v xml:space="preserve"> </v>
      </c>
      <c r="Q7" s="27">
        <f t="shared" si="5"/>
        <v>200</v>
      </c>
      <c r="R7" s="28" t="str">
        <f t="shared" si="5"/>
        <v xml:space="preserve"> </v>
      </c>
      <c r="S7" s="9"/>
      <c r="T7" s="9"/>
    </row>
    <row r="8" spans="1:20" ht="15" customHeight="1" x14ac:dyDescent="0.2">
      <c r="A8" s="327">
        <v>3</v>
      </c>
      <c r="B8" s="344" t="s">
        <v>14</v>
      </c>
      <c r="C8" s="31">
        <v>2</v>
      </c>
      <c r="D8" s="32"/>
      <c r="E8" s="27">
        <f t="shared" si="0"/>
        <v>68</v>
      </c>
      <c r="F8" s="28" t="str">
        <f t="shared" si="0"/>
        <v xml:space="preserve"> </v>
      </c>
      <c r="G8" s="32">
        <v>2</v>
      </c>
      <c r="H8" s="32"/>
      <c r="I8" s="27">
        <f t="shared" si="1"/>
        <v>68</v>
      </c>
      <c r="J8" s="28" t="str">
        <f t="shared" si="1"/>
        <v xml:space="preserve"> </v>
      </c>
      <c r="K8" s="31">
        <v>2</v>
      </c>
      <c r="L8" s="32"/>
      <c r="M8" s="27">
        <f t="shared" si="2"/>
        <v>64</v>
      </c>
      <c r="N8" s="28" t="str">
        <f t="shared" si="2"/>
        <v xml:space="preserve"> </v>
      </c>
      <c r="O8" s="50">
        <f t="shared" si="3"/>
        <v>6</v>
      </c>
      <c r="P8" s="27" t="str">
        <f t="shared" si="4"/>
        <v xml:space="preserve"> </v>
      </c>
      <c r="Q8" s="27">
        <f t="shared" si="5"/>
        <v>200</v>
      </c>
      <c r="R8" s="28" t="str">
        <f t="shared" si="5"/>
        <v xml:space="preserve"> </v>
      </c>
      <c r="S8" s="9"/>
      <c r="T8" s="9"/>
    </row>
    <row r="9" spans="1:20" ht="15" customHeight="1" x14ac:dyDescent="0.2">
      <c r="A9" s="327">
        <v>4</v>
      </c>
      <c r="B9" s="345" t="s">
        <v>15</v>
      </c>
      <c r="C9" s="31">
        <v>3</v>
      </c>
      <c r="D9" s="32"/>
      <c r="E9" s="27">
        <f t="shared" si="0"/>
        <v>102</v>
      </c>
      <c r="F9" s="28" t="str">
        <f t="shared" si="0"/>
        <v xml:space="preserve"> </v>
      </c>
      <c r="G9" s="32">
        <v>2</v>
      </c>
      <c r="H9" s="32"/>
      <c r="I9" s="27">
        <f t="shared" si="1"/>
        <v>68</v>
      </c>
      <c r="J9" s="28" t="str">
        <f t="shared" si="1"/>
        <v xml:space="preserve"> </v>
      </c>
      <c r="K9" s="31">
        <v>2</v>
      </c>
      <c r="L9" s="32"/>
      <c r="M9" s="27">
        <f t="shared" si="2"/>
        <v>64</v>
      </c>
      <c r="N9" s="28" t="str">
        <f t="shared" si="2"/>
        <v xml:space="preserve"> </v>
      </c>
      <c r="O9" s="50">
        <f t="shared" si="3"/>
        <v>7</v>
      </c>
      <c r="P9" s="27" t="str">
        <f t="shared" si="4"/>
        <v xml:space="preserve"> </v>
      </c>
      <c r="Q9" s="27">
        <f t="shared" si="5"/>
        <v>234</v>
      </c>
      <c r="R9" s="28" t="str">
        <f t="shared" si="5"/>
        <v xml:space="preserve"> </v>
      </c>
      <c r="S9" s="9"/>
      <c r="T9" s="9"/>
    </row>
    <row r="10" spans="1:20" ht="15" customHeight="1" x14ac:dyDescent="0.2">
      <c r="A10" s="327">
        <v>5</v>
      </c>
      <c r="B10" s="345" t="s">
        <v>20</v>
      </c>
      <c r="C10" s="31"/>
      <c r="D10" s="32">
        <v>2</v>
      </c>
      <c r="E10" s="27" t="str">
        <f t="shared" si="0"/>
        <v xml:space="preserve"> </v>
      </c>
      <c r="F10" s="28">
        <f t="shared" si="0"/>
        <v>68</v>
      </c>
      <c r="G10" s="32"/>
      <c r="H10" s="32"/>
      <c r="I10" s="27" t="str">
        <f t="shared" si="1"/>
        <v xml:space="preserve"> </v>
      </c>
      <c r="J10" s="28" t="str">
        <f t="shared" si="1"/>
        <v xml:space="preserve"> </v>
      </c>
      <c r="K10" s="31"/>
      <c r="L10" s="32"/>
      <c r="M10" s="27" t="str">
        <f t="shared" si="2"/>
        <v xml:space="preserve"> </v>
      </c>
      <c r="N10" s="28" t="str">
        <f t="shared" si="2"/>
        <v xml:space="preserve"> </v>
      </c>
      <c r="O10" s="50" t="str">
        <f t="shared" si="3"/>
        <v xml:space="preserve"> </v>
      </c>
      <c r="P10" s="27">
        <f t="shared" si="4"/>
        <v>2</v>
      </c>
      <c r="Q10" s="27" t="str">
        <f t="shared" si="5"/>
        <v xml:space="preserve"> </v>
      </c>
      <c r="R10" s="28">
        <f t="shared" si="5"/>
        <v>68</v>
      </c>
      <c r="S10" s="9"/>
      <c r="T10" s="9"/>
    </row>
    <row r="11" spans="1:20" ht="15" customHeight="1" x14ac:dyDescent="0.2">
      <c r="A11" s="327">
        <v>6</v>
      </c>
      <c r="B11" s="344" t="s">
        <v>13</v>
      </c>
      <c r="C11" s="31">
        <v>2</v>
      </c>
      <c r="D11" s="32"/>
      <c r="E11" s="27">
        <f t="shared" si="0"/>
        <v>68</v>
      </c>
      <c r="F11" s="28" t="str">
        <f t="shared" si="0"/>
        <v xml:space="preserve"> </v>
      </c>
      <c r="G11" s="32"/>
      <c r="H11" s="32"/>
      <c r="I11" s="27" t="str">
        <f t="shared" si="1"/>
        <v xml:space="preserve"> </v>
      </c>
      <c r="J11" s="28" t="str">
        <f t="shared" si="1"/>
        <v xml:space="preserve"> </v>
      </c>
      <c r="K11" s="31"/>
      <c r="L11" s="32"/>
      <c r="M11" s="27" t="str">
        <f t="shared" si="2"/>
        <v xml:space="preserve"> </v>
      </c>
      <c r="N11" s="28" t="str">
        <f t="shared" si="2"/>
        <v xml:space="preserve"> </v>
      </c>
      <c r="O11" s="50">
        <f t="shared" si="3"/>
        <v>2</v>
      </c>
      <c r="P11" s="27" t="str">
        <f t="shared" si="4"/>
        <v xml:space="preserve"> </v>
      </c>
      <c r="Q11" s="27">
        <f t="shared" si="5"/>
        <v>68</v>
      </c>
      <c r="R11" s="28" t="str">
        <f t="shared" si="5"/>
        <v xml:space="preserve"> </v>
      </c>
      <c r="S11" s="9"/>
      <c r="T11" s="9"/>
    </row>
    <row r="12" spans="1:20" ht="15" customHeight="1" x14ac:dyDescent="0.2">
      <c r="A12" s="327">
        <v>7</v>
      </c>
      <c r="B12" s="344" t="s">
        <v>67</v>
      </c>
      <c r="C12" s="31"/>
      <c r="D12" s="32"/>
      <c r="E12" s="27" t="str">
        <f t="shared" ref="E12:E14" si="6">IF(C12&gt;0,C12*34, " ")</f>
        <v xml:space="preserve"> </v>
      </c>
      <c r="F12" s="28" t="str">
        <f t="shared" ref="F12" si="7">IF(D12&gt;0,D12*34, " ")</f>
        <v xml:space="preserve"> </v>
      </c>
      <c r="G12" s="32"/>
      <c r="H12" s="32"/>
      <c r="I12" s="27" t="str">
        <f t="shared" ref="I12:I14" si="8">IF(G12&gt;0,G12*34, " ")</f>
        <v xml:space="preserve"> </v>
      </c>
      <c r="J12" s="28" t="str">
        <f t="shared" ref="J12" si="9">IF(H12&gt;0,H12*34, " ")</f>
        <v xml:space="preserve"> </v>
      </c>
      <c r="K12" s="31">
        <v>2</v>
      </c>
      <c r="L12" s="32"/>
      <c r="M12" s="27">
        <f t="shared" ref="M12:N15" si="10">IF(K12&gt;0,K12*32, " ")</f>
        <v>64</v>
      </c>
      <c r="N12" s="28" t="str">
        <f>IF(L12&gt;0,L12*32, " ")</f>
        <v xml:space="preserve"> </v>
      </c>
      <c r="O12" s="147">
        <v>2</v>
      </c>
      <c r="P12" s="27" t="str">
        <f t="shared" ref="P12" si="11">IF(D12+H12+L12&gt;0, D12+H12+L12, " ")</f>
        <v xml:space="preserve"> </v>
      </c>
      <c r="Q12" s="27">
        <f t="shared" ref="Q12:R15" si="12">IF(O12&lt;&gt;" ", (IF(E12&lt;&gt;" ", E12, 0)+IF(I12&lt;&gt;" ", I12, 0)+IF(M12&lt;&gt;" ", M12, 0)), " ")</f>
        <v>64</v>
      </c>
      <c r="R12" s="28" t="str">
        <f t="shared" ref="R12" si="13">IF(P12&lt;&gt;" ", (IF(F12&lt;&gt;" ", F12, 0)+IF(J12&lt;&gt;" ", J12, 0)+IF(N12&lt;&gt;" ", N12, 0)), " ")</f>
        <v xml:space="preserve"> </v>
      </c>
      <c r="S12" s="9"/>
      <c r="T12" s="9"/>
    </row>
    <row r="13" spans="1:20" ht="15" customHeight="1" x14ac:dyDescent="0.2">
      <c r="A13" s="327">
        <v>8</v>
      </c>
      <c r="B13" s="346" t="s">
        <v>68</v>
      </c>
      <c r="C13" s="31">
        <v>1</v>
      </c>
      <c r="D13" s="32"/>
      <c r="E13" s="27">
        <f t="shared" si="6"/>
        <v>34</v>
      </c>
      <c r="F13" s="28"/>
      <c r="G13" s="32">
        <v>1</v>
      </c>
      <c r="H13" s="32"/>
      <c r="I13" s="27">
        <f t="shared" si="8"/>
        <v>34</v>
      </c>
      <c r="J13" s="28"/>
      <c r="K13" s="34">
        <v>1</v>
      </c>
      <c r="L13" s="32"/>
      <c r="M13" s="27">
        <f t="shared" si="10"/>
        <v>32</v>
      </c>
      <c r="N13" s="28"/>
      <c r="O13" s="146">
        <f>SUM(C13,G13,K13)</f>
        <v>3</v>
      </c>
      <c r="P13" s="39"/>
      <c r="Q13" s="45">
        <f t="shared" si="12"/>
        <v>100</v>
      </c>
      <c r="R13" s="40"/>
      <c r="S13" s="9"/>
      <c r="T13" s="9"/>
    </row>
    <row r="14" spans="1:20" ht="15" customHeight="1" x14ac:dyDescent="0.2">
      <c r="A14" s="327">
        <v>9</v>
      </c>
      <c r="B14" s="344" t="s">
        <v>69</v>
      </c>
      <c r="C14" s="31">
        <v>1</v>
      </c>
      <c r="D14" s="32"/>
      <c r="E14" s="27">
        <f t="shared" si="6"/>
        <v>34</v>
      </c>
      <c r="F14" s="28"/>
      <c r="G14" s="32">
        <v>1</v>
      </c>
      <c r="H14" s="32"/>
      <c r="I14" s="27">
        <f t="shared" si="8"/>
        <v>34</v>
      </c>
      <c r="J14" s="28"/>
      <c r="K14" s="34"/>
      <c r="L14" s="32"/>
      <c r="M14" s="27" t="str">
        <f t="shared" si="10"/>
        <v xml:space="preserve"> </v>
      </c>
      <c r="N14" s="28"/>
      <c r="O14" s="147">
        <v>2</v>
      </c>
      <c r="P14" s="142"/>
      <c r="Q14" s="27">
        <f t="shared" si="12"/>
        <v>68</v>
      </c>
      <c r="R14" s="143"/>
      <c r="S14" s="9"/>
      <c r="T14" s="9"/>
    </row>
    <row r="15" spans="1:20" ht="15" customHeight="1" thickBot="1" x14ac:dyDescent="0.25">
      <c r="A15" s="327">
        <v>10</v>
      </c>
      <c r="B15" s="347" t="s">
        <v>70</v>
      </c>
      <c r="C15" s="31"/>
      <c r="D15" s="32"/>
      <c r="E15" s="27" t="str">
        <f>IF(C15&gt;0,C15*34, " ")</f>
        <v xml:space="preserve"> </v>
      </c>
      <c r="F15" s="28"/>
      <c r="G15" s="32"/>
      <c r="H15" s="32"/>
      <c r="I15" s="27"/>
      <c r="J15" s="28"/>
      <c r="K15" s="34">
        <v>1</v>
      </c>
      <c r="L15" s="32"/>
      <c r="M15" s="27">
        <f t="shared" si="10"/>
        <v>32</v>
      </c>
      <c r="N15" s="28" t="str">
        <f t="shared" si="10"/>
        <v xml:space="preserve"> </v>
      </c>
      <c r="O15" s="147">
        <v>1</v>
      </c>
      <c r="P15" s="47" t="str">
        <f t="shared" ref="P15" si="14">IF(D15+H15+L15&gt;0, D15+H15+L15, " ")</f>
        <v xml:space="preserve"> </v>
      </c>
      <c r="Q15" s="27">
        <f t="shared" si="12"/>
        <v>32</v>
      </c>
      <c r="R15" s="48" t="str">
        <f t="shared" si="12"/>
        <v xml:space="preserve"> </v>
      </c>
      <c r="S15" s="9"/>
      <c r="T15" s="9"/>
    </row>
    <row r="16" spans="1:20" ht="15" customHeight="1" thickBot="1" x14ac:dyDescent="0.25">
      <c r="A16" s="496" t="s">
        <v>16</v>
      </c>
      <c r="B16" s="497"/>
      <c r="C16" s="10" t="s">
        <v>9</v>
      </c>
      <c r="D16" s="11" t="s">
        <v>10</v>
      </c>
      <c r="E16" s="11" t="s">
        <v>9</v>
      </c>
      <c r="F16" s="12" t="s">
        <v>10</v>
      </c>
      <c r="G16" s="13" t="s">
        <v>9</v>
      </c>
      <c r="H16" s="11" t="s">
        <v>10</v>
      </c>
      <c r="I16" s="11" t="s">
        <v>9</v>
      </c>
      <c r="J16" s="14" t="s">
        <v>10</v>
      </c>
      <c r="K16" s="10" t="s">
        <v>9</v>
      </c>
      <c r="L16" s="11" t="s">
        <v>10</v>
      </c>
      <c r="M16" s="11" t="s">
        <v>9</v>
      </c>
      <c r="N16" s="12" t="s">
        <v>10</v>
      </c>
      <c r="O16" s="13" t="s">
        <v>9</v>
      </c>
      <c r="P16" s="11" t="s">
        <v>10</v>
      </c>
      <c r="Q16" s="11" t="s">
        <v>9</v>
      </c>
      <c r="R16" s="12" t="s">
        <v>10</v>
      </c>
      <c r="S16" s="9"/>
      <c r="T16" s="9"/>
    </row>
    <row r="17" spans="1:23" ht="15" customHeight="1" x14ac:dyDescent="0.2">
      <c r="A17" s="348">
        <v>1</v>
      </c>
      <c r="B17" s="343" t="s">
        <v>24</v>
      </c>
      <c r="C17" s="37">
        <v>2</v>
      </c>
      <c r="D17" s="38">
        <v>2</v>
      </c>
      <c r="E17" s="27">
        <f t="shared" ref="E17:E25" si="15">IF(C17&gt;0,C17*34, " ")</f>
        <v>68</v>
      </c>
      <c r="F17" s="28">
        <f t="shared" ref="F17:F25" si="16">IF(D17&gt;0,D17*34, " ")</f>
        <v>68</v>
      </c>
      <c r="G17" s="38">
        <v>2</v>
      </c>
      <c r="H17" s="38"/>
      <c r="I17" s="27">
        <f t="shared" ref="I17:I27" si="17">IF(G17&gt;0,G17*34, " ")</f>
        <v>68</v>
      </c>
      <c r="J17" s="28" t="str">
        <f t="shared" ref="J17:J25" si="18">IF(H17&gt;0,H17*34, " ")</f>
        <v xml:space="preserve"> </v>
      </c>
      <c r="K17" s="37"/>
      <c r="L17" s="38"/>
      <c r="M17" s="27" t="str">
        <f t="shared" ref="M17:M25" si="19">IF(K17&gt;0,K17*32, " ")</f>
        <v xml:space="preserve"> </v>
      </c>
      <c r="N17" s="28" t="str">
        <f t="shared" ref="N17:N25" si="20">IF(L17&gt;0,L17*32, " ")</f>
        <v xml:space="preserve"> </v>
      </c>
      <c r="O17" s="49">
        <f t="shared" ref="O17:O27" si="21">IF(C17+G17+K17&gt;0,C17+G17+K17, " ")</f>
        <v>4</v>
      </c>
      <c r="P17" s="45">
        <f t="shared" ref="P17:P27" si="22">IF(D17+H17+L17&gt;0, D17+H17+L17, " ")</f>
        <v>2</v>
      </c>
      <c r="Q17" s="45">
        <f t="shared" ref="Q17:Q27" si="23">IF(O17&lt;&gt;" ", (IF(E17&lt;&gt;" ", E17, 0)+IF(I17&lt;&gt;" ", I17, 0)+IF(M17&lt;&gt;" ", M17, 0)), " ")</f>
        <v>136</v>
      </c>
      <c r="R17" s="46">
        <f t="shared" ref="R17:R27" si="24">IF(P17&lt;&gt;" ", (IF(F17&lt;&gt;" ", F17, 0)+IF(J17&lt;&gt;" ", J17, 0)+IF(N17&lt;&gt;" ", N17, 0)), " ")</f>
        <v>68</v>
      </c>
      <c r="S17" s="9"/>
      <c r="T17" s="9"/>
    </row>
    <row r="18" spans="1:23" ht="15" customHeight="1" x14ac:dyDescent="0.2">
      <c r="A18" s="348">
        <v>2</v>
      </c>
      <c r="B18" s="344" t="s">
        <v>33</v>
      </c>
      <c r="C18" s="37">
        <v>2</v>
      </c>
      <c r="D18" s="38"/>
      <c r="E18" s="27">
        <f t="shared" si="15"/>
        <v>68</v>
      </c>
      <c r="F18" s="28" t="str">
        <f t="shared" si="16"/>
        <v xml:space="preserve"> </v>
      </c>
      <c r="G18" s="38"/>
      <c r="H18" s="38"/>
      <c r="I18" s="27" t="str">
        <f t="shared" si="17"/>
        <v xml:space="preserve"> </v>
      </c>
      <c r="J18" s="50" t="str">
        <f t="shared" si="18"/>
        <v xml:space="preserve"> </v>
      </c>
      <c r="K18" s="37"/>
      <c r="L18" s="38"/>
      <c r="M18" s="27" t="str">
        <f t="shared" si="19"/>
        <v xml:space="preserve"> </v>
      </c>
      <c r="N18" s="28" t="str">
        <f t="shared" si="20"/>
        <v xml:space="preserve"> </v>
      </c>
      <c r="O18" s="49">
        <f t="shared" si="21"/>
        <v>2</v>
      </c>
      <c r="P18" s="27" t="str">
        <f t="shared" si="22"/>
        <v xml:space="preserve"> </v>
      </c>
      <c r="Q18" s="45">
        <f t="shared" si="23"/>
        <v>68</v>
      </c>
      <c r="R18" s="28" t="str">
        <f t="shared" si="24"/>
        <v xml:space="preserve"> </v>
      </c>
      <c r="S18" s="9"/>
      <c r="T18" s="9"/>
    </row>
    <row r="19" spans="1:23" ht="15" customHeight="1" x14ac:dyDescent="0.2">
      <c r="A19" s="348">
        <v>3</v>
      </c>
      <c r="B19" s="344" t="s">
        <v>77</v>
      </c>
      <c r="C19" s="37">
        <v>3</v>
      </c>
      <c r="D19" s="38"/>
      <c r="E19" s="27">
        <f t="shared" si="15"/>
        <v>102</v>
      </c>
      <c r="F19" s="28" t="str">
        <f t="shared" si="16"/>
        <v xml:space="preserve"> </v>
      </c>
      <c r="G19" s="38"/>
      <c r="H19" s="38"/>
      <c r="I19" s="27" t="str">
        <f t="shared" si="17"/>
        <v xml:space="preserve"> </v>
      </c>
      <c r="J19" s="50" t="str">
        <f t="shared" si="18"/>
        <v xml:space="preserve"> </v>
      </c>
      <c r="K19" s="37"/>
      <c r="L19" s="38"/>
      <c r="M19" s="27" t="str">
        <f t="shared" si="19"/>
        <v xml:space="preserve"> </v>
      </c>
      <c r="N19" s="28" t="str">
        <f t="shared" si="20"/>
        <v xml:space="preserve"> </v>
      </c>
      <c r="O19" s="49">
        <f t="shared" si="21"/>
        <v>3</v>
      </c>
      <c r="P19" s="27" t="str">
        <f t="shared" si="22"/>
        <v xml:space="preserve"> </v>
      </c>
      <c r="Q19" s="45">
        <f t="shared" si="23"/>
        <v>102</v>
      </c>
      <c r="R19" s="28" t="str">
        <f t="shared" si="24"/>
        <v xml:space="preserve"> </v>
      </c>
      <c r="S19" s="9"/>
      <c r="T19" s="9"/>
    </row>
    <row r="20" spans="1:23" ht="15" customHeight="1" x14ac:dyDescent="0.2">
      <c r="A20" s="348">
        <v>4</v>
      </c>
      <c r="B20" s="344" t="s">
        <v>25</v>
      </c>
      <c r="C20" s="37">
        <v>2</v>
      </c>
      <c r="D20" s="38"/>
      <c r="E20" s="27">
        <f t="shared" si="15"/>
        <v>68</v>
      </c>
      <c r="F20" s="28" t="str">
        <f t="shared" si="16"/>
        <v xml:space="preserve"> </v>
      </c>
      <c r="G20" s="38"/>
      <c r="H20" s="38"/>
      <c r="I20" s="27" t="str">
        <f t="shared" si="17"/>
        <v xml:space="preserve"> </v>
      </c>
      <c r="J20" s="28" t="str">
        <f t="shared" si="18"/>
        <v xml:space="preserve"> </v>
      </c>
      <c r="K20" s="37"/>
      <c r="L20" s="38"/>
      <c r="M20" s="27" t="str">
        <f t="shared" si="19"/>
        <v xml:space="preserve"> </v>
      </c>
      <c r="N20" s="28" t="str">
        <f t="shared" si="20"/>
        <v xml:space="preserve"> </v>
      </c>
      <c r="O20" s="49">
        <f t="shared" si="21"/>
        <v>2</v>
      </c>
      <c r="P20" s="27" t="str">
        <f t="shared" si="22"/>
        <v xml:space="preserve"> </v>
      </c>
      <c r="Q20" s="45">
        <f t="shared" si="23"/>
        <v>68</v>
      </c>
      <c r="R20" s="28" t="str">
        <f t="shared" si="24"/>
        <v xml:space="preserve"> </v>
      </c>
      <c r="S20" s="9"/>
      <c r="T20" s="9"/>
    </row>
    <row r="21" spans="1:23" ht="15" customHeight="1" x14ac:dyDescent="0.2">
      <c r="A21" s="348">
        <v>6</v>
      </c>
      <c r="B21" s="344" t="s">
        <v>32</v>
      </c>
      <c r="C21" s="37"/>
      <c r="D21" s="38"/>
      <c r="E21" s="27" t="str">
        <f t="shared" si="15"/>
        <v xml:space="preserve"> </v>
      </c>
      <c r="F21" s="28" t="str">
        <f t="shared" si="16"/>
        <v xml:space="preserve"> </v>
      </c>
      <c r="G21" s="38">
        <v>2</v>
      </c>
      <c r="H21" s="38"/>
      <c r="I21" s="27">
        <f t="shared" si="17"/>
        <v>68</v>
      </c>
      <c r="J21" s="28" t="str">
        <f t="shared" si="18"/>
        <v xml:space="preserve"> </v>
      </c>
      <c r="K21" s="37"/>
      <c r="L21" s="38"/>
      <c r="M21" s="27" t="str">
        <f t="shared" si="19"/>
        <v xml:space="preserve"> </v>
      </c>
      <c r="N21" s="28" t="str">
        <f t="shared" si="20"/>
        <v xml:space="preserve"> </v>
      </c>
      <c r="O21" s="49">
        <f t="shared" si="21"/>
        <v>2</v>
      </c>
      <c r="P21" s="27" t="str">
        <f t="shared" si="22"/>
        <v xml:space="preserve"> </v>
      </c>
      <c r="Q21" s="45">
        <f t="shared" si="23"/>
        <v>68</v>
      </c>
      <c r="R21" s="28" t="str">
        <f t="shared" si="24"/>
        <v xml:space="preserve"> </v>
      </c>
      <c r="S21" s="9"/>
      <c r="T21" s="9"/>
    </row>
    <row r="22" spans="1:23" ht="15" customHeight="1" x14ac:dyDescent="0.2">
      <c r="A22" s="348">
        <v>7</v>
      </c>
      <c r="B22" s="344" t="s">
        <v>31</v>
      </c>
      <c r="C22" s="37"/>
      <c r="D22" s="38"/>
      <c r="E22" s="27" t="str">
        <f t="shared" si="15"/>
        <v xml:space="preserve"> </v>
      </c>
      <c r="F22" s="28" t="str">
        <f t="shared" si="16"/>
        <v xml:space="preserve"> </v>
      </c>
      <c r="G22" s="38">
        <v>3</v>
      </c>
      <c r="H22" s="38"/>
      <c r="I22" s="27">
        <f t="shared" si="17"/>
        <v>102</v>
      </c>
      <c r="J22" s="28" t="str">
        <f t="shared" si="18"/>
        <v xml:space="preserve"> </v>
      </c>
      <c r="K22" s="37">
        <v>2</v>
      </c>
      <c r="L22" s="38"/>
      <c r="M22" s="27">
        <f t="shared" si="19"/>
        <v>64</v>
      </c>
      <c r="N22" s="28" t="str">
        <f t="shared" si="20"/>
        <v xml:space="preserve"> </v>
      </c>
      <c r="O22" s="49">
        <f t="shared" si="21"/>
        <v>5</v>
      </c>
      <c r="P22" s="27" t="str">
        <f t="shared" si="22"/>
        <v xml:space="preserve"> </v>
      </c>
      <c r="Q22" s="45">
        <f t="shared" si="23"/>
        <v>166</v>
      </c>
      <c r="R22" s="28" t="str">
        <f t="shared" si="24"/>
        <v xml:space="preserve"> </v>
      </c>
      <c r="S22" s="9"/>
      <c r="T22" s="9"/>
    </row>
    <row r="23" spans="1:23" ht="15" customHeight="1" x14ac:dyDescent="0.2">
      <c r="A23" s="348">
        <v>8</v>
      </c>
      <c r="B23" s="349" t="s">
        <v>60</v>
      </c>
      <c r="C23" s="35"/>
      <c r="D23" s="36"/>
      <c r="E23" s="27"/>
      <c r="F23" s="28"/>
      <c r="G23" s="38"/>
      <c r="H23" s="38">
        <v>2</v>
      </c>
      <c r="I23" s="27"/>
      <c r="J23" s="28">
        <f>H23*34</f>
        <v>68</v>
      </c>
      <c r="K23" s="37"/>
      <c r="L23" s="38"/>
      <c r="M23" s="27"/>
      <c r="N23" s="111"/>
      <c r="O23" s="147"/>
      <c r="P23" s="27">
        <v>2</v>
      </c>
      <c r="Q23" s="45"/>
      <c r="R23" s="28">
        <v>68</v>
      </c>
      <c r="S23" s="9"/>
      <c r="T23" s="9"/>
    </row>
    <row r="24" spans="1:23" ht="15" customHeight="1" x14ac:dyDescent="0.2">
      <c r="A24" s="348">
        <v>8</v>
      </c>
      <c r="B24" s="349" t="s">
        <v>22</v>
      </c>
      <c r="C24" s="35"/>
      <c r="D24" s="36"/>
      <c r="E24" s="39" t="str">
        <f t="shared" si="15"/>
        <v xml:space="preserve"> </v>
      </c>
      <c r="F24" s="40" t="str">
        <f t="shared" si="16"/>
        <v xml:space="preserve"> </v>
      </c>
      <c r="G24" s="36">
        <v>2</v>
      </c>
      <c r="H24" s="36"/>
      <c r="I24" s="27">
        <f t="shared" si="17"/>
        <v>68</v>
      </c>
      <c r="J24" s="40" t="str">
        <f t="shared" si="18"/>
        <v xml:space="preserve"> </v>
      </c>
      <c r="K24" s="35"/>
      <c r="L24" s="36"/>
      <c r="M24" s="39" t="str">
        <f t="shared" si="19"/>
        <v xml:space="preserve"> </v>
      </c>
      <c r="N24" s="40" t="str">
        <f t="shared" si="20"/>
        <v xml:space="preserve"> </v>
      </c>
      <c r="O24" s="49">
        <f t="shared" si="21"/>
        <v>2</v>
      </c>
      <c r="P24" s="27" t="str">
        <f t="shared" si="22"/>
        <v xml:space="preserve"> </v>
      </c>
      <c r="Q24" s="45">
        <f t="shared" si="23"/>
        <v>68</v>
      </c>
      <c r="R24" s="28" t="str">
        <f t="shared" si="24"/>
        <v xml:space="preserve"> </v>
      </c>
      <c r="S24" s="9"/>
      <c r="T24" s="9"/>
    </row>
    <row r="25" spans="1:23" ht="15" customHeight="1" x14ac:dyDescent="0.2">
      <c r="A25" s="348">
        <v>9</v>
      </c>
      <c r="B25" s="344" t="s">
        <v>30</v>
      </c>
      <c r="C25" s="37"/>
      <c r="D25" s="38">
        <v>6</v>
      </c>
      <c r="E25" s="27" t="str">
        <f t="shared" si="15"/>
        <v xml:space="preserve"> </v>
      </c>
      <c r="F25" s="28">
        <f t="shared" si="16"/>
        <v>204</v>
      </c>
      <c r="G25" s="38"/>
      <c r="H25" s="38">
        <v>12</v>
      </c>
      <c r="I25" s="27" t="str">
        <f t="shared" si="17"/>
        <v xml:space="preserve"> </v>
      </c>
      <c r="J25" s="28">
        <f t="shared" si="18"/>
        <v>408</v>
      </c>
      <c r="K25" s="37"/>
      <c r="L25" s="38">
        <v>18</v>
      </c>
      <c r="M25" s="27" t="str">
        <f t="shared" si="19"/>
        <v xml:space="preserve"> </v>
      </c>
      <c r="N25" s="28">
        <f t="shared" si="20"/>
        <v>576</v>
      </c>
      <c r="O25" s="49" t="str">
        <f t="shared" si="21"/>
        <v xml:space="preserve"> </v>
      </c>
      <c r="P25" s="27">
        <f t="shared" si="22"/>
        <v>36</v>
      </c>
      <c r="Q25" s="45" t="str">
        <f t="shared" si="23"/>
        <v xml:space="preserve"> </v>
      </c>
      <c r="R25" s="28">
        <f t="shared" si="24"/>
        <v>1188</v>
      </c>
      <c r="S25" s="9"/>
      <c r="T25" s="9"/>
    </row>
    <row r="26" spans="1:23" ht="15" customHeight="1" x14ac:dyDescent="0.2">
      <c r="A26" s="348"/>
      <c r="B26" s="344" t="s">
        <v>37</v>
      </c>
      <c r="C26" s="37"/>
      <c r="D26" s="38"/>
      <c r="E26" s="27"/>
      <c r="F26" s="28"/>
      <c r="G26" s="38"/>
      <c r="H26" s="38"/>
      <c r="I26" s="27" t="str">
        <f t="shared" si="17"/>
        <v xml:space="preserve"> </v>
      </c>
      <c r="J26" s="28"/>
      <c r="K26" s="37"/>
      <c r="L26" s="38"/>
      <c r="M26" s="27"/>
      <c r="N26" s="28"/>
      <c r="O26" s="49" t="str">
        <f t="shared" si="21"/>
        <v xml:space="preserve"> </v>
      </c>
      <c r="P26" s="27" t="str">
        <f t="shared" si="22"/>
        <v xml:space="preserve"> </v>
      </c>
      <c r="Q26" s="45" t="str">
        <f t="shared" si="23"/>
        <v xml:space="preserve"> </v>
      </c>
      <c r="R26" s="28" t="str">
        <f t="shared" si="24"/>
        <v xml:space="preserve"> </v>
      </c>
      <c r="S26" s="9"/>
      <c r="T26" s="9"/>
    </row>
    <row r="27" spans="1:23" ht="15" customHeight="1" thickBot="1" x14ac:dyDescent="0.25">
      <c r="A27" s="348"/>
      <c r="B27" s="347" t="s">
        <v>93</v>
      </c>
      <c r="C27" s="37"/>
      <c r="D27" s="38"/>
      <c r="E27" s="27" t="str">
        <f>IF(C27&gt;0,C27*34, " ")</f>
        <v xml:space="preserve"> </v>
      </c>
      <c r="F27" s="28" t="str">
        <f>IF(D27&gt;0,D27*34, " ")</f>
        <v xml:space="preserve"> </v>
      </c>
      <c r="G27" s="38"/>
      <c r="H27" s="38"/>
      <c r="I27" s="27" t="str">
        <f t="shared" si="17"/>
        <v xml:space="preserve"> </v>
      </c>
      <c r="J27" s="28" t="str">
        <f>IF(H27&gt;0,H27*34, " ")</f>
        <v xml:space="preserve"> </v>
      </c>
      <c r="K27" s="37"/>
      <c r="L27" s="38"/>
      <c r="M27" s="27" t="str">
        <f>IF(K27&gt;0,K27*32, " ")</f>
        <v xml:space="preserve"> </v>
      </c>
      <c r="N27" s="48" t="str">
        <f>IF(L27&gt;0,L27*32, " ")</f>
        <v xml:space="preserve"> </v>
      </c>
      <c r="O27" s="155" t="str">
        <f t="shared" si="21"/>
        <v xml:space="preserve"> </v>
      </c>
      <c r="P27" s="47" t="str">
        <f t="shared" si="22"/>
        <v xml:space="preserve"> </v>
      </c>
      <c r="Q27" s="47" t="str">
        <f t="shared" si="23"/>
        <v xml:space="preserve"> </v>
      </c>
      <c r="R27" s="48" t="str">
        <f t="shared" si="24"/>
        <v xml:space="preserve"> </v>
      </c>
      <c r="S27" s="9"/>
      <c r="T27" s="9"/>
    </row>
    <row r="28" spans="1:23" ht="27" customHeight="1" thickBot="1" x14ac:dyDescent="0.25">
      <c r="A28" s="396" t="s">
        <v>17</v>
      </c>
      <c r="B28" s="498"/>
      <c r="C28" s="73">
        <f>SUM(C6:C13)</f>
        <v>13</v>
      </c>
      <c r="D28" s="15">
        <f>SUM(D6:D15)</f>
        <v>2</v>
      </c>
      <c r="E28" s="150">
        <f>SUM(E6:E13)</f>
        <v>442</v>
      </c>
      <c r="F28" s="16">
        <f>SUM(F6:F15)</f>
        <v>68</v>
      </c>
      <c r="G28" s="73">
        <f>SUM(G6:G13)</f>
        <v>9</v>
      </c>
      <c r="H28" s="15">
        <f>SUM(H6:H15)</f>
        <v>0</v>
      </c>
      <c r="I28" s="150">
        <f>SUM(I6:I13)</f>
        <v>306</v>
      </c>
      <c r="J28" s="16">
        <f>SUM(J6:J15)</f>
        <v>0</v>
      </c>
      <c r="K28" s="73">
        <f>SUM(K6:K13)</f>
        <v>11</v>
      </c>
      <c r="L28" s="15">
        <f>SUM(L6:L15)</f>
        <v>0</v>
      </c>
      <c r="M28" s="150">
        <f>SUM(M6:M13)</f>
        <v>352</v>
      </c>
      <c r="N28" s="16">
        <f>SUM(N6:N15)</f>
        <v>0</v>
      </c>
      <c r="O28" s="74">
        <f>SUM(O6:O13)</f>
        <v>33</v>
      </c>
      <c r="P28" s="43">
        <f>SUM(P6:P15)</f>
        <v>2</v>
      </c>
      <c r="Q28" s="151">
        <f>SUM(Q6:Q13)</f>
        <v>1100</v>
      </c>
      <c r="R28" s="44">
        <f>SUM(R6:R15)</f>
        <v>68</v>
      </c>
      <c r="S28" s="9"/>
      <c r="T28" s="9"/>
    </row>
    <row r="29" spans="1:23" ht="15" customHeight="1" thickBot="1" x14ac:dyDescent="0.25">
      <c r="A29" s="435" t="s">
        <v>18</v>
      </c>
      <c r="B29" s="499"/>
      <c r="C29" s="17">
        <f t="shared" ref="C29:R29" si="25">SUM(C17:C27)</f>
        <v>9</v>
      </c>
      <c r="D29" s="18">
        <f t="shared" si="25"/>
        <v>8</v>
      </c>
      <c r="E29" s="18">
        <f t="shared" si="25"/>
        <v>306</v>
      </c>
      <c r="F29" s="19">
        <f t="shared" si="25"/>
        <v>272</v>
      </c>
      <c r="G29" s="17">
        <f t="shared" si="25"/>
        <v>9</v>
      </c>
      <c r="H29" s="18">
        <f t="shared" si="25"/>
        <v>14</v>
      </c>
      <c r="I29" s="18">
        <f t="shared" si="25"/>
        <v>306</v>
      </c>
      <c r="J29" s="19">
        <f t="shared" si="25"/>
        <v>476</v>
      </c>
      <c r="K29" s="17">
        <f t="shared" si="25"/>
        <v>2</v>
      </c>
      <c r="L29" s="18">
        <f t="shared" si="25"/>
        <v>18</v>
      </c>
      <c r="M29" s="18">
        <f t="shared" si="25"/>
        <v>64</v>
      </c>
      <c r="N29" s="19">
        <f t="shared" si="25"/>
        <v>576</v>
      </c>
      <c r="O29" s="17">
        <f t="shared" si="25"/>
        <v>20</v>
      </c>
      <c r="P29" s="18">
        <f t="shared" si="25"/>
        <v>40</v>
      </c>
      <c r="Q29" s="18">
        <f t="shared" si="25"/>
        <v>676</v>
      </c>
      <c r="R29" s="19">
        <f t="shared" si="25"/>
        <v>1324</v>
      </c>
      <c r="S29" s="20"/>
      <c r="T29" s="20"/>
    </row>
    <row r="30" spans="1:23" ht="15" customHeight="1" thickTop="1" thickBot="1" x14ac:dyDescent="0.25">
      <c r="A30" s="500" t="s">
        <v>19</v>
      </c>
      <c r="B30" s="501"/>
      <c r="C30" s="314">
        <f t="shared" ref="C30:R30" si="26">C28+C29</f>
        <v>22</v>
      </c>
      <c r="D30" s="313">
        <f t="shared" si="26"/>
        <v>10</v>
      </c>
      <c r="E30" s="313">
        <f t="shared" si="26"/>
        <v>748</v>
      </c>
      <c r="F30" s="21">
        <f t="shared" si="26"/>
        <v>340</v>
      </c>
      <c r="G30" s="314">
        <f t="shared" si="26"/>
        <v>18</v>
      </c>
      <c r="H30" s="313">
        <f t="shared" si="26"/>
        <v>14</v>
      </c>
      <c r="I30" s="313">
        <f t="shared" si="26"/>
        <v>612</v>
      </c>
      <c r="J30" s="21">
        <f t="shared" si="26"/>
        <v>476</v>
      </c>
      <c r="K30" s="314">
        <v>13</v>
      </c>
      <c r="L30" s="313">
        <f t="shared" si="26"/>
        <v>18</v>
      </c>
      <c r="M30" s="313">
        <f t="shared" si="26"/>
        <v>416</v>
      </c>
      <c r="N30" s="21">
        <f t="shared" si="26"/>
        <v>576</v>
      </c>
      <c r="O30" s="314">
        <f t="shared" si="26"/>
        <v>53</v>
      </c>
      <c r="P30" s="313">
        <f t="shared" si="26"/>
        <v>42</v>
      </c>
      <c r="Q30" s="313">
        <f t="shared" si="26"/>
        <v>1776</v>
      </c>
      <c r="R30" s="21">
        <f t="shared" si="26"/>
        <v>1392</v>
      </c>
      <c r="S30" s="22"/>
      <c r="T30" s="22"/>
    </row>
    <row r="31" spans="1:23" ht="15" customHeight="1" thickTop="1" thickBot="1" x14ac:dyDescent="0.25">
      <c r="A31" s="502"/>
      <c r="B31" s="503"/>
      <c r="C31" s="490">
        <f>C30+D30</f>
        <v>32</v>
      </c>
      <c r="D31" s="491"/>
      <c r="E31" s="488">
        <f>E30+F30</f>
        <v>1088</v>
      </c>
      <c r="F31" s="489"/>
      <c r="G31" s="490">
        <f>G30+H30</f>
        <v>32</v>
      </c>
      <c r="H31" s="491"/>
      <c r="I31" s="488">
        <f>I30+J30</f>
        <v>1088</v>
      </c>
      <c r="J31" s="489"/>
      <c r="K31" s="490">
        <f>SUM(K30:L30)</f>
        <v>31</v>
      </c>
      <c r="L31" s="491"/>
      <c r="M31" s="488">
        <f>M30+N30</f>
        <v>992</v>
      </c>
      <c r="N31" s="489"/>
      <c r="O31" s="490">
        <f>O30+P30</f>
        <v>95</v>
      </c>
      <c r="P31" s="491"/>
      <c r="Q31" s="488">
        <f>Q30+R30</f>
        <v>3168</v>
      </c>
      <c r="R31" s="489"/>
      <c r="S31" s="22"/>
      <c r="T31" s="22"/>
    </row>
    <row r="32" spans="1:23" ht="15" customHeight="1" thickTop="1" x14ac:dyDescent="0.2">
      <c r="A32" s="23"/>
      <c r="B32" s="41"/>
      <c r="C32" s="24"/>
      <c r="D32" s="24"/>
      <c r="E32" s="24"/>
      <c r="F32" s="24"/>
      <c r="G32" s="24"/>
      <c r="H32" s="24"/>
      <c r="I32" s="24"/>
      <c r="K32" s="24"/>
      <c r="L32" s="24"/>
      <c r="M32" s="24"/>
      <c r="N32" s="24"/>
      <c r="O32" s="24"/>
      <c r="P32" s="24"/>
      <c r="Q32" s="24"/>
      <c r="R32" s="24"/>
      <c r="S32" s="24"/>
      <c r="T32" s="9"/>
      <c r="U32" s="9"/>
      <c r="V32" s="9"/>
      <c r="W32" s="9"/>
    </row>
    <row r="33" spans="2:23" ht="34.700000000000003" customHeight="1" x14ac:dyDescent="0.2">
      <c r="B33" s="362" t="s">
        <v>72</v>
      </c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1"/>
      <c r="U33" s="2"/>
      <c r="V33" s="2"/>
      <c r="W33" s="2"/>
    </row>
    <row r="34" spans="2:23" ht="15" customHeight="1" x14ac:dyDescent="0.2">
      <c r="B34" s="41" t="s">
        <v>96</v>
      </c>
    </row>
    <row r="35" spans="2:23" ht="15" customHeight="1" x14ac:dyDescent="0.2">
      <c r="B35" s="42" t="s">
        <v>100</v>
      </c>
    </row>
    <row r="36" spans="2:23" ht="15" customHeight="1" x14ac:dyDescent="0.2"/>
    <row r="37" spans="2:23" ht="15" customHeight="1" x14ac:dyDescent="0.2"/>
    <row r="38" spans="2:23" ht="15" customHeight="1" x14ac:dyDescent="0.2"/>
    <row r="39" spans="2:23" ht="15" customHeight="1" x14ac:dyDescent="0.2"/>
  </sheetData>
  <mergeCells count="29">
    <mergeCell ref="Q31:R31"/>
    <mergeCell ref="Q4:R4"/>
    <mergeCell ref="A5:B5"/>
    <mergeCell ref="A16:B16"/>
    <mergeCell ref="G4:H4"/>
    <mergeCell ref="I4:J4"/>
    <mergeCell ref="A28:B28"/>
    <mergeCell ref="A29:B29"/>
    <mergeCell ref="A30:B31"/>
    <mergeCell ref="C31:D31"/>
    <mergeCell ref="O4:P4"/>
    <mergeCell ref="E31:F31"/>
    <mergeCell ref="G31:H31"/>
    <mergeCell ref="A1:R1"/>
    <mergeCell ref="B33:R33"/>
    <mergeCell ref="M4:N4"/>
    <mergeCell ref="A3:B4"/>
    <mergeCell ref="C3:F3"/>
    <mergeCell ref="G3:J3"/>
    <mergeCell ref="K3:N3"/>
    <mergeCell ref="I31:J31"/>
    <mergeCell ref="K31:L31"/>
    <mergeCell ref="C4:D4"/>
    <mergeCell ref="E4:F4"/>
    <mergeCell ref="K4:L4"/>
    <mergeCell ref="M31:N31"/>
    <mergeCell ref="O31:P31"/>
    <mergeCell ref="O3:R3"/>
    <mergeCell ref="A2:R2"/>
  </mergeCells>
  <phoneticPr fontId="0" type="noConversion"/>
  <printOptions horizontalCentered="1" verticalCentered="1"/>
  <pageMargins left="0.2" right="0.2" top="0.2" bottom="0.2" header="0" footer="0"/>
  <pageSetup orientation="landscape" horizontalDpi="300" verticalDpi="300" r:id="rId1"/>
  <headerFooter alignWithMargins="0"/>
  <ignoredErrors>
    <ignoredError sqref="C28 G28" formulaRange="1"/>
    <ignoredError sqref="D28 F28 H28 J28 L28 N28 P28 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IV 1</vt:lpstr>
      <vt:lpstr>IV 2</vt:lpstr>
      <vt:lpstr>IV 3</vt:lpstr>
      <vt:lpstr>IV 4</vt:lpstr>
      <vt:lpstr>III 1</vt:lpstr>
      <vt:lpstr>'III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2022-07-31T15:58:46Z</cp:lastPrinted>
  <dcterms:created xsi:type="dcterms:W3CDTF">2004-05-24T11:14:11Z</dcterms:created>
  <dcterms:modified xsi:type="dcterms:W3CDTF">2022-07-31T15:58:54Z</dcterms:modified>
</cp:coreProperties>
</file>