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uybeni\MPK NOVI Nast. plan 16.08.2018.godine\"/>
    </mc:Choice>
  </mc:AlternateContent>
  <bookViews>
    <workbookView xWindow="360" yWindow="300" windowWidth="12120" windowHeight="8640" activeTab="7"/>
  </bookViews>
  <sheets>
    <sheet name="IV 1" sheetId="2" r:id="rId1"/>
    <sheet name="IV 2" sheetId="4" r:id="rId2"/>
    <sheet name="IV 3" sheetId="7" r:id="rId3"/>
    <sheet name="IV4" sheetId="8" state="hidden" r:id="rId4"/>
    <sheet name="IV 4" sheetId="9" r:id="rId5"/>
    <sheet name="IV 5" sheetId="11" r:id="rId6"/>
    <sheet name="IV 6" sheetId="13" r:id="rId7"/>
    <sheet name="III 1" sheetId="1" r:id="rId8"/>
    <sheet name="III 2" sheetId="5" r:id="rId9"/>
    <sheet name="III 3" sheetId="6" r:id="rId10"/>
    <sheet name="III 4" sheetId="3" r:id="rId11"/>
  </sheets>
  <definedNames>
    <definedName name="_xlnm.Print_Area" localSheetId="7">'III 1'!$A$1:$R$40</definedName>
    <definedName name="_xlnm.Print_Area" localSheetId="8">'III 2'!$A$1:$R$39</definedName>
    <definedName name="_xlnm.Print_Area" localSheetId="9">'III 3'!$A$1:$R$39</definedName>
    <definedName name="_xlnm.Print_Area" localSheetId="10">'III 4'!$A$1:$R$40</definedName>
    <definedName name="_xlnm.Print_Area" localSheetId="0">'IV 1'!$A$1:$V$44</definedName>
    <definedName name="_xlnm.Print_Area" localSheetId="1">'IV 2'!$A$1:$V$43</definedName>
    <definedName name="_xlnm.Print_Area" localSheetId="2">'IV 3'!$A$1:$V$45</definedName>
    <definedName name="_xlnm.Print_Area" localSheetId="4">'IV 4'!$A$1:$V$46</definedName>
  </definedNames>
  <calcPr calcId="162913" iterateDelta="0"/>
</workbook>
</file>

<file path=xl/calcChain.xml><?xml version="1.0" encoding="utf-8"?>
<calcChain xmlns="http://schemas.openxmlformats.org/spreadsheetml/2006/main">
  <c r="K33" i="3" l="1"/>
  <c r="G33" i="3"/>
  <c r="C33" i="3"/>
  <c r="P17" i="3"/>
  <c r="R17" i="3" s="1"/>
  <c r="N17" i="3"/>
  <c r="M17" i="3"/>
  <c r="E17" i="3"/>
  <c r="M16" i="3"/>
  <c r="I16" i="3"/>
  <c r="E16" i="3"/>
  <c r="O15" i="3"/>
  <c r="M15" i="3"/>
  <c r="I15" i="3"/>
  <c r="E15" i="3"/>
  <c r="P14" i="3"/>
  <c r="R14" i="3" s="1"/>
  <c r="O14" i="3"/>
  <c r="N14" i="3"/>
  <c r="M14" i="3"/>
  <c r="J14" i="3"/>
  <c r="I14" i="3"/>
  <c r="F14" i="3"/>
  <c r="E14" i="3"/>
  <c r="K32" i="6"/>
  <c r="G32" i="6"/>
  <c r="C32" i="6"/>
  <c r="P17" i="6"/>
  <c r="R17" i="6" s="1"/>
  <c r="N17" i="6"/>
  <c r="M17" i="6"/>
  <c r="E17" i="6"/>
  <c r="M16" i="6"/>
  <c r="I16" i="6"/>
  <c r="E16" i="6"/>
  <c r="Q16" i="6" s="1"/>
  <c r="O15" i="6"/>
  <c r="M15" i="6"/>
  <c r="I15" i="6"/>
  <c r="E15" i="6"/>
  <c r="P14" i="6"/>
  <c r="R14" i="6" s="1"/>
  <c r="O14" i="6"/>
  <c r="N14" i="6"/>
  <c r="M14" i="6"/>
  <c r="J14" i="6"/>
  <c r="I14" i="6"/>
  <c r="F14" i="6"/>
  <c r="E14" i="6"/>
  <c r="K32" i="5"/>
  <c r="G32" i="5"/>
  <c r="C32" i="5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K33" i="1"/>
  <c r="G33" i="1"/>
  <c r="C33" i="1"/>
  <c r="O38" i="13"/>
  <c r="K38" i="13"/>
  <c r="G38" i="13"/>
  <c r="C38" i="13"/>
  <c r="T17" i="13"/>
  <c r="V17" i="13" s="1"/>
  <c r="S17" i="13"/>
  <c r="Q17" i="13"/>
  <c r="M17" i="13"/>
  <c r="E17" i="13"/>
  <c r="S16" i="13"/>
  <c r="Q16" i="13"/>
  <c r="M16" i="13"/>
  <c r="I16" i="13"/>
  <c r="E16" i="13"/>
  <c r="S15" i="13"/>
  <c r="Q15" i="13"/>
  <c r="M15" i="13"/>
  <c r="I15" i="13"/>
  <c r="E15" i="13"/>
  <c r="T14" i="13"/>
  <c r="V14" i="13" s="1"/>
  <c r="S14" i="13"/>
  <c r="I14" i="13"/>
  <c r="E14" i="13"/>
  <c r="O38" i="11"/>
  <c r="K38" i="11"/>
  <c r="G38" i="11"/>
  <c r="C38" i="11"/>
  <c r="T16" i="11"/>
  <c r="V16" i="11" s="1"/>
  <c r="S16" i="11"/>
  <c r="Q16" i="11"/>
  <c r="M16" i="11"/>
  <c r="E16" i="11"/>
  <c r="S15" i="11"/>
  <c r="Q15" i="11"/>
  <c r="M15" i="11"/>
  <c r="I15" i="11"/>
  <c r="E15" i="11"/>
  <c r="S14" i="11"/>
  <c r="Q14" i="11"/>
  <c r="M14" i="11"/>
  <c r="I14" i="11"/>
  <c r="E14" i="11"/>
  <c r="T13" i="11"/>
  <c r="V13" i="11" s="1"/>
  <c r="S13" i="11"/>
  <c r="R13" i="11"/>
  <c r="Q13" i="11"/>
  <c r="N13" i="11"/>
  <c r="M13" i="11"/>
  <c r="J13" i="11"/>
  <c r="I13" i="11"/>
  <c r="F13" i="11"/>
  <c r="E13" i="11"/>
  <c r="O38" i="9"/>
  <c r="K38" i="9"/>
  <c r="G38" i="9"/>
  <c r="C38" i="9"/>
  <c r="T17" i="9"/>
  <c r="V17" i="9" s="1"/>
  <c r="S17" i="9"/>
  <c r="Q17" i="9"/>
  <c r="M17" i="9"/>
  <c r="E17" i="9"/>
  <c r="S16" i="9"/>
  <c r="Q16" i="9"/>
  <c r="M16" i="9"/>
  <c r="I16" i="9"/>
  <c r="E16" i="9"/>
  <c r="S15" i="9"/>
  <c r="Q15" i="9"/>
  <c r="M15" i="9"/>
  <c r="I15" i="9"/>
  <c r="E15" i="9"/>
  <c r="T14" i="9"/>
  <c r="V14" i="9" s="1"/>
  <c r="S14" i="9"/>
  <c r="Q14" i="9"/>
  <c r="M14" i="9"/>
  <c r="I14" i="9"/>
  <c r="E14" i="9"/>
  <c r="O37" i="7"/>
  <c r="K37" i="7"/>
  <c r="G37" i="7"/>
  <c r="C37" i="7"/>
  <c r="T17" i="7"/>
  <c r="V17" i="7" s="1"/>
  <c r="S17" i="7"/>
  <c r="U17" i="7" s="1"/>
  <c r="Q17" i="7"/>
  <c r="M17" i="7"/>
  <c r="E17" i="7"/>
  <c r="S16" i="7"/>
  <c r="Q16" i="7"/>
  <c r="M16" i="7"/>
  <c r="I16" i="7"/>
  <c r="E16" i="7"/>
  <c r="S15" i="7"/>
  <c r="Q15" i="7"/>
  <c r="M15" i="7"/>
  <c r="I15" i="7"/>
  <c r="E15" i="7"/>
  <c r="T14" i="7"/>
  <c r="V14" i="7" s="1"/>
  <c r="S14" i="7"/>
  <c r="I14" i="7"/>
  <c r="E14" i="7"/>
  <c r="O35" i="4"/>
  <c r="K35" i="4"/>
  <c r="G35" i="4"/>
  <c r="C35" i="4"/>
  <c r="T17" i="4"/>
  <c r="V17" i="4" s="1"/>
  <c r="S17" i="4"/>
  <c r="Q17" i="4"/>
  <c r="M17" i="4"/>
  <c r="E17" i="4"/>
  <c r="S16" i="4"/>
  <c r="Q16" i="4"/>
  <c r="M16" i="4"/>
  <c r="I16" i="4"/>
  <c r="E16" i="4"/>
  <c r="S15" i="4"/>
  <c r="Q15" i="4"/>
  <c r="M15" i="4"/>
  <c r="I15" i="4"/>
  <c r="E15" i="4"/>
  <c r="T14" i="4"/>
  <c r="V14" i="4" s="1"/>
  <c r="S14" i="4"/>
  <c r="I14" i="4"/>
  <c r="E14" i="4"/>
  <c r="P17" i="1"/>
  <c r="R17" i="1" s="1"/>
  <c r="N17" i="1"/>
  <c r="M17" i="1"/>
  <c r="E17" i="1"/>
  <c r="Q17" i="1" s="1"/>
  <c r="M16" i="1"/>
  <c r="I16" i="1"/>
  <c r="E16" i="1"/>
  <c r="O15" i="1"/>
  <c r="M15" i="1"/>
  <c r="I15" i="1"/>
  <c r="E15" i="1"/>
  <c r="P14" i="1"/>
  <c r="R14" i="1" s="1"/>
  <c r="O14" i="1"/>
  <c r="N14" i="1"/>
  <c r="M14" i="1"/>
  <c r="J14" i="1"/>
  <c r="I14" i="1"/>
  <c r="F14" i="1"/>
  <c r="E14" i="1"/>
  <c r="O36" i="2"/>
  <c r="K36" i="2"/>
  <c r="G36" i="2"/>
  <c r="C36" i="2"/>
  <c r="T17" i="2"/>
  <c r="V17" i="2" s="1"/>
  <c r="S17" i="2"/>
  <c r="Q17" i="2"/>
  <c r="M17" i="2"/>
  <c r="E17" i="2"/>
  <c r="S16" i="2"/>
  <c r="Q16" i="2"/>
  <c r="M16" i="2"/>
  <c r="I16" i="2"/>
  <c r="E16" i="2"/>
  <c r="S15" i="2"/>
  <c r="Q15" i="2"/>
  <c r="M15" i="2"/>
  <c r="I15" i="2"/>
  <c r="E15" i="2"/>
  <c r="T14" i="2"/>
  <c r="V14" i="2" s="1"/>
  <c r="S14" i="2"/>
  <c r="I14" i="2"/>
  <c r="E14" i="2"/>
  <c r="Q17" i="5" l="1"/>
  <c r="Q16" i="3"/>
  <c r="U14" i="4"/>
  <c r="Q15" i="6"/>
  <c r="Q17" i="6"/>
  <c r="U16" i="7"/>
  <c r="U14" i="7"/>
  <c r="U14" i="11"/>
  <c r="U15" i="2"/>
  <c r="U15" i="4"/>
  <c r="U15" i="11"/>
  <c r="U16" i="11"/>
  <c r="Q16" i="5"/>
  <c r="U16" i="2"/>
  <c r="U17" i="2"/>
  <c r="Q16" i="1"/>
  <c r="U16" i="4"/>
  <c r="U17" i="4"/>
  <c r="U15" i="7"/>
  <c r="Q17" i="3"/>
  <c r="Q14" i="3"/>
  <c r="Q15" i="3"/>
  <c r="Q14" i="6"/>
  <c r="Q14" i="5"/>
  <c r="Q15" i="5"/>
  <c r="Q15" i="1"/>
  <c r="Q14" i="1"/>
  <c r="U14" i="13"/>
  <c r="U15" i="13"/>
  <c r="U16" i="13"/>
  <c r="U17" i="13"/>
  <c r="U13" i="11"/>
  <c r="U14" i="9"/>
  <c r="U15" i="9"/>
  <c r="U16" i="9"/>
  <c r="U17" i="9"/>
  <c r="U14" i="2"/>
  <c r="I11" i="3" l="1"/>
  <c r="I12" i="3"/>
  <c r="I13" i="3"/>
  <c r="I11" i="6"/>
  <c r="I12" i="6"/>
  <c r="I13" i="6"/>
  <c r="I11" i="5"/>
  <c r="I12" i="5"/>
  <c r="I13" i="5"/>
  <c r="I11" i="1"/>
  <c r="I12" i="1"/>
  <c r="I13" i="1"/>
  <c r="I11" i="13"/>
  <c r="I12" i="13"/>
  <c r="I13" i="13"/>
  <c r="I10" i="11"/>
  <c r="I11" i="11"/>
  <c r="I12" i="11"/>
  <c r="I11" i="9"/>
  <c r="I12" i="9"/>
  <c r="I13" i="9"/>
  <c r="I11" i="7"/>
  <c r="I12" i="7"/>
  <c r="U12" i="7" s="1"/>
  <c r="I13" i="7"/>
  <c r="I11" i="4"/>
  <c r="I12" i="4"/>
  <c r="I11" i="2"/>
  <c r="I12" i="2"/>
  <c r="I13" i="2"/>
  <c r="M10" i="3"/>
  <c r="M11" i="3"/>
  <c r="M12" i="3"/>
  <c r="M13" i="3"/>
  <c r="M10" i="6"/>
  <c r="M11" i="6"/>
  <c r="M12" i="6"/>
  <c r="M13" i="6"/>
  <c r="M10" i="5"/>
  <c r="M11" i="5"/>
  <c r="M12" i="5"/>
  <c r="M13" i="5"/>
  <c r="M10" i="1"/>
  <c r="M11" i="1"/>
  <c r="M12" i="1"/>
  <c r="M13" i="1"/>
  <c r="Q11" i="13"/>
  <c r="Q12" i="13"/>
  <c r="M11" i="13"/>
  <c r="M12" i="13"/>
  <c r="M13" i="13"/>
  <c r="Q10" i="11"/>
  <c r="Q11" i="11"/>
  <c r="M10" i="11"/>
  <c r="M11" i="11"/>
  <c r="M12" i="11"/>
  <c r="Q11" i="9"/>
  <c r="Q12" i="9"/>
  <c r="Q13" i="9"/>
  <c r="M11" i="9"/>
  <c r="M12" i="9"/>
  <c r="M13" i="9"/>
  <c r="Q11" i="2"/>
  <c r="Q12" i="2"/>
  <c r="M13" i="2"/>
  <c r="M11" i="2"/>
  <c r="M12" i="2"/>
  <c r="Q11" i="4"/>
  <c r="Q12" i="4"/>
  <c r="Q13" i="4"/>
  <c r="I13" i="4"/>
  <c r="M11" i="4"/>
  <c r="M12" i="4"/>
  <c r="M13" i="4"/>
  <c r="Q11" i="7"/>
  <c r="Q12" i="7"/>
  <c r="M11" i="7"/>
  <c r="M12" i="7"/>
  <c r="M13" i="7"/>
  <c r="S13" i="2"/>
  <c r="P39" i="13"/>
  <c r="O39" i="13"/>
  <c r="L39" i="13"/>
  <c r="K39" i="13"/>
  <c r="H39" i="13"/>
  <c r="G39" i="13"/>
  <c r="D39" i="13"/>
  <c r="C39" i="13"/>
  <c r="P38" i="13"/>
  <c r="P40" i="13" s="1"/>
  <c r="O40" i="13"/>
  <c r="L38" i="13"/>
  <c r="L40" i="13" s="1"/>
  <c r="K40" i="13"/>
  <c r="H38" i="13"/>
  <c r="H40" i="13" s="1"/>
  <c r="G40" i="13"/>
  <c r="D38" i="13"/>
  <c r="D40" i="13" s="1"/>
  <c r="C40" i="13"/>
  <c r="T37" i="13"/>
  <c r="V37" i="13" s="1"/>
  <c r="S37" i="13"/>
  <c r="U37" i="13" s="1"/>
  <c r="R37" i="13"/>
  <c r="Q37" i="13"/>
  <c r="N37" i="13"/>
  <c r="M37" i="13"/>
  <c r="J37" i="13"/>
  <c r="I37" i="13"/>
  <c r="F37" i="13"/>
  <c r="E37" i="13"/>
  <c r="T36" i="13"/>
  <c r="V36" i="13" s="1"/>
  <c r="S36" i="13"/>
  <c r="U36" i="13" s="1"/>
  <c r="T35" i="13"/>
  <c r="S35" i="13"/>
  <c r="U35" i="13" s="1"/>
  <c r="R35" i="13"/>
  <c r="Q35" i="13"/>
  <c r="N35" i="13"/>
  <c r="M35" i="13"/>
  <c r="J35" i="13"/>
  <c r="I35" i="13"/>
  <c r="E35" i="13"/>
  <c r="T34" i="13"/>
  <c r="V34" i="13" s="1"/>
  <c r="S34" i="13"/>
  <c r="R34" i="13"/>
  <c r="Q34" i="13"/>
  <c r="N34" i="13"/>
  <c r="M34" i="13"/>
  <c r="J34" i="13"/>
  <c r="I34" i="13"/>
  <c r="F34" i="13"/>
  <c r="E34" i="13"/>
  <c r="T33" i="13"/>
  <c r="V33" i="13"/>
  <c r="S33" i="13"/>
  <c r="R33" i="13"/>
  <c r="Q33" i="13"/>
  <c r="N33" i="13"/>
  <c r="M33" i="13"/>
  <c r="J33" i="13"/>
  <c r="I33" i="13"/>
  <c r="F33" i="13"/>
  <c r="E33" i="13"/>
  <c r="T32" i="13"/>
  <c r="S32" i="13"/>
  <c r="R32" i="13"/>
  <c r="Q32" i="13"/>
  <c r="E32" i="13"/>
  <c r="S31" i="13"/>
  <c r="Q31" i="13"/>
  <c r="U31" i="13" s="1"/>
  <c r="T30" i="13"/>
  <c r="V30" i="13" s="1"/>
  <c r="S30" i="13"/>
  <c r="R30" i="13"/>
  <c r="Q30" i="13"/>
  <c r="N30" i="13"/>
  <c r="M30" i="13"/>
  <c r="J30" i="13"/>
  <c r="I30" i="13"/>
  <c r="F30" i="13"/>
  <c r="E30" i="13"/>
  <c r="T29" i="13"/>
  <c r="S29" i="13"/>
  <c r="R29" i="13"/>
  <c r="Q29" i="13"/>
  <c r="N29" i="13"/>
  <c r="M29" i="13"/>
  <c r="J29" i="13"/>
  <c r="I29" i="13"/>
  <c r="F29" i="13"/>
  <c r="E29" i="13"/>
  <c r="T28" i="13"/>
  <c r="S28" i="13"/>
  <c r="R28" i="13"/>
  <c r="N28" i="13"/>
  <c r="M28" i="13"/>
  <c r="U28" i="13" s="1"/>
  <c r="T27" i="13"/>
  <c r="S27" i="13"/>
  <c r="U27" i="13" s="1"/>
  <c r="R27" i="13"/>
  <c r="Q27" i="13"/>
  <c r="N27" i="13"/>
  <c r="M27" i="13"/>
  <c r="J27" i="13"/>
  <c r="I27" i="13"/>
  <c r="F27" i="13"/>
  <c r="E27" i="13"/>
  <c r="T26" i="13"/>
  <c r="S26" i="13"/>
  <c r="U26" i="13" s="1"/>
  <c r="R26" i="13"/>
  <c r="Q26" i="13"/>
  <c r="N26" i="13"/>
  <c r="M26" i="13"/>
  <c r="J26" i="13"/>
  <c r="I26" i="13"/>
  <c r="F26" i="13"/>
  <c r="V26" i="13" s="1"/>
  <c r="E26" i="13"/>
  <c r="T25" i="13"/>
  <c r="S25" i="13"/>
  <c r="U25" i="13" s="1"/>
  <c r="R25" i="13"/>
  <c r="Q25" i="13"/>
  <c r="N25" i="13"/>
  <c r="M25" i="13"/>
  <c r="J25" i="13"/>
  <c r="I25" i="13"/>
  <c r="F25" i="13"/>
  <c r="V25" i="13" s="1"/>
  <c r="E25" i="13"/>
  <c r="T24" i="13"/>
  <c r="J24" i="13"/>
  <c r="T23" i="13"/>
  <c r="V23" i="13" s="1"/>
  <c r="S23" i="13"/>
  <c r="R23" i="13"/>
  <c r="Q23" i="13"/>
  <c r="N23" i="13"/>
  <c r="M23" i="13"/>
  <c r="J23" i="13"/>
  <c r="I23" i="13"/>
  <c r="F23" i="13"/>
  <c r="E23" i="13"/>
  <c r="U23" i="13" s="1"/>
  <c r="T22" i="13"/>
  <c r="S22" i="13"/>
  <c r="U22" i="13" s="1"/>
  <c r="R22" i="13"/>
  <c r="Q22" i="13"/>
  <c r="N22" i="13"/>
  <c r="M22" i="13"/>
  <c r="J22" i="13"/>
  <c r="I22" i="13"/>
  <c r="F22" i="13"/>
  <c r="E22" i="13"/>
  <c r="T21" i="13"/>
  <c r="S21" i="13"/>
  <c r="U21" i="13" s="1"/>
  <c r="R21" i="13"/>
  <c r="N21" i="13"/>
  <c r="J21" i="13"/>
  <c r="F21" i="13"/>
  <c r="E21" i="13"/>
  <c r="T20" i="13"/>
  <c r="S20" i="13"/>
  <c r="U20" i="13" s="1"/>
  <c r="R20" i="13"/>
  <c r="Q20" i="13"/>
  <c r="N20" i="13"/>
  <c r="M20" i="13"/>
  <c r="J20" i="13"/>
  <c r="I20" i="13"/>
  <c r="F20" i="13"/>
  <c r="F39" i="13" s="1"/>
  <c r="E20" i="13"/>
  <c r="T19" i="13"/>
  <c r="V19" i="13" s="1"/>
  <c r="S19" i="13"/>
  <c r="R19" i="13"/>
  <c r="Q19" i="13"/>
  <c r="N19" i="13"/>
  <c r="M19" i="13"/>
  <c r="J19" i="13"/>
  <c r="I19" i="13"/>
  <c r="F19" i="13"/>
  <c r="E19" i="13"/>
  <c r="T13" i="13"/>
  <c r="V13" i="13" s="1"/>
  <c r="R13" i="13"/>
  <c r="Q13" i="13"/>
  <c r="N13" i="13"/>
  <c r="J13" i="13"/>
  <c r="F13" i="13"/>
  <c r="E13" i="13"/>
  <c r="T12" i="13"/>
  <c r="V12" i="13" s="1"/>
  <c r="S12" i="13"/>
  <c r="R12" i="13"/>
  <c r="N12" i="13"/>
  <c r="J12" i="13"/>
  <c r="F12" i="13"/>
  <c r="E12" i="13"/>
  <c r="T11" i="13"/>
  <c r="S11" i="13"/>
  <c r="U11" i="13" s="1"/>
  <c r="R11" i="13"/>
  <c r="N11" i="13"/>
  <c r="J11" i="13"/>
  <c r="F11" i="13"/>
  <c r="E11" i="13"/>
  <c r="T10" i="13"/>
  <c r="V10" i="13" s="1"/>
  <c r="S10" i="13"/>
  <c r="R10" i="13"/>
  <c r="Q10" i="13"/>
  <c r="N10" i="13"/>
  <c r="M10" i="13"/>
  <c r="J10" i="13"/>
  <c r="I10" i="13"/>
  <c r="F10" i="13"/>
  <c r="E10" i="13"/>
  <c r="T9" i="13"/>
  <c r="V9" i="13" s="1"/>
  <c r="S9" i="13"/>
  <c r="R9" i="13"/>
  <c r="Q9" i="13"/>
  <c r="N9" i="13"/>
  <c r="M9" i="13"/>
  <c r="J9" i="13"/>
  <c r="I9" i="13"/>
  <c r="F9" i="13"/>
  <c r="E9" i="13"/>
  <c r="T8" i="13"/>
  <c r="V8" i="13" s="1"/>
  <c r="S8" i="13"/>
  <c r="R8" i="13"/>
  <c r="Q8" i="13"/>
  <c r="N8" i="13"/>
  <c r="M8" i="13"/>
  <c r="J8" i="13"/>
  <c r="I8" i="13"/>
  <c r="F8" i="13"/>
  <c r="E8" i="13"/>
  <c r="T7" i="13"/>
  <c r="S7" i="13"/>
  <c r="R7" i="13"/>
  <c r="Q7" i="13"/>
  <c r="N7" i="13"/>
  <c r="M7" i="13"/>
  <c r="J7" i="13"/>
  <c r="I7" i="13"/>
  <c r="F7" i="13"/>
  <c r="F38" i="13"/>
  <c r="E7" i="13"/>
  <c r="P39" i="11"/>
  <c r="O39" i="11"/>
  <c r="L39" i="11"/>
  <c r="K39" i="11"/>
  <c r="K40" i="11" s="1"/>
  <c r="H39" i="11"/>
  <c r="G39" i="11"/>
  <c r="D39" i="11"/>
  <c r="C39" i="11"/>
  <c r="P38" i="11"/>
  <c r="P40" i="11" s="1"/>
  <c r="O40" i="11"/>
  <c r="L38" i="11"/>
  <c r="L40" i="11" s="1"/>
  <c r="H38" i="11"/>
  <c r="H40" i="11"/>
  <c r="G40" i="11"/>
  <c r="D38" i="11"/>
  <c r="D40" i="11" s="1"/>
  <c r="C40" i="11"/>
  <c r="T37" i="11"/>
  <c r="V37" i="11" s="1"/>
  <c r="S37" i="11"/>
  <c r="U37" i="11" s="1"/>
  <c r="R37" i="11"/>
  <c r="Q37" i="11"/>
  <c r="N37" i="11"/>
  <c r="M37" i="11"/>
  <c r="J37" i="11"/>
  <c r="I37" i="11"/>
  <c r="F37" i="11"/>
  <c r="E37" i="11"/>
  <c r="T36" i="11"/>
  <c r="V36" i="11" s="1"/>
  <c r="S36" i="11"/>
  <c r="U36" i="11" s="1"/>
  <c r="R36" i="11"/>
  <c r="Q36" i="11"/>
  <c r="N36" i="11"/>
  <c r="M36" i="11"/>
  <c r="J36" i="11"/>
  <c r="I36" i="11"/>
  <c r="F36" i="11"/>
  <c r="E36" i="11"/>
  <c r="T35" i="11"/>
  <c r="S35" i="11"/>
  <c r="U35" i="11"/>
  <c r="R35" i="11"/>
  <c r="Q35" i="11"/>
  <c r="N35" i="11"/>
  <c r="M35" i="11"/>
  <c r="J35" i="11"/>
  <c r="I35" i="11"/>
  <c r="F35" i="11"/>
  <c r="E35" i="11"/>
  <c r="T34" i="11"/>
  <c r="V34" i="11" s="1"/>
  <c r="S34" i="11"/>
  <c r="R34" i="11"/>
  <c r="Q34" i="11"/>
  <c r="N34" i="11"/>
  <c r="M34" i="11"/>
  <c r="J34" i="11"/>
  <c r="I34" i="11"/>
  <c r="F34" i="11"/>
  <c r="E34" i="11"/>
  <c r="T33" i="11"/>
  <c r="V33" i="11" s="1"/>
  <c r="S33" i="11"/>
  <c r="U33" i="11" s="1"/>
  <c r="R33" i="11"/>
  <c r="Q33" i="11"/>
  <c r="N33" i="11"/>
  <c r="M33" i="11"/>
  <c r="J33" i="11"/>
  <c r="I33" i="11"/>
  <c r="F33" i="11"/>
  <c r="E33" i="11"/>
  <c r="T32" i="11"/>
  <c r="V32" i="11"/>
  <c r="S32" i="11"/>
  <c r="R32" i="11"/>
  <c r="Q32" i="11"/>
  <c r="N32" i="11"/>
  <c r="M32" i="11"/>
  <c r="J32" i="11"/>
  <c r="I32" i="11"/>
  <c r="F32" i="11"/>
  <c r="E32" i="11"/>
  <c r="U32" i="11"/>
  <c r="T31" i="11"/>
  <c r="V31" i="11"/>
  <c r="S31" i="11"/>
  <c r="U31" i="11" s="1"/>
  <c r="R31" i="11"/>
  <c r="Q31" i="11"/>
  <c r="N31" i="11"/>
  <c r="M31" i="11"/>
  <c r="J31" i="11"/>
  <c r="I31" i="11"/>
  <c r="F31" i="11"/>
  <c r="E31" i="11"/>
  <c r="T30" i="11"/>
  <c r="V30" i="11" s="1"/>
  <c r="S30" i="11"/>
  <c r="R30" i="11"/>
  <c r="Q30" i="11"/>
  <c r="N30" i="11"/>
  <c r="M30" i="11"/>
  <c r="J30" i="11"/>
  <c r="I30" i="11"/>
  <c r="F30" i="11"/>
  <c r="E30" i="11"/>
  <c r="T29" i="11"/>
  <c r="V29" i="11" s="1"/>
  <c r="S29" i="11"/>
  <c r="U29" i="11" s="1"/>
  <c r="R29" i="11"/>
  <c r="Q29" i="11"/>
  <c r="N29" i="11"/>
  <c r="M29" i="11"/>
  <c r="J29" i="11"/>
  <c r="I29" i="11"/>
  <c r="F29" i="11"/>
  <c r="E29" i="11"/>
  <c r="T28" i="11"/>
  <c r="S28" i="11"/>
  <c r="U28" i="11" s="1"/>
  <c r="R28" i="11"/>
  <c r="Q28" i="11"/>
  <c r="N28" i="11"/>
  <c r="M28" i="11"/>
  <c r="J28" i="11"/>
  <c r="I28" i="11"/>
  <c r="F28" i="11"/>
  <c r="E28" i="11"/>
  <c r="T27" i="11"/>
  <c r="V27" i="11" s="1"/>
  <c r="S27" i="11"/>
  <c r="R27" i="11"/>
  <c r="Q27" i="11"/>
  <c r="N27" i="11"/>
  <c r="M27" i="11"/>
  <c r="J27" i="11"/>
  <c r="I27" i="11"/>
  <c r="F27" i="11"/>
  <c r="E27" i="11"/>
  <c r="T26" i="11"/>
  <c r="V26" i="11" s="1"/>
  <c r="S26" i="11"/>
  <c r="R26" i="11"/>
  <c r="Q26" i="11"/>
  <c r="N26" i="11"/>
  <c r="M26" i="11"/>
  <c r="J26" i="11"/>
  <c r="I26" i="11"/>
  <c r="F26" i="11"/>
  <c r="E26" i="11"/>
  <c r="T25" i="11"/>
  <c r="S25" i="11"/>
  <c r="U25" i="11"/>
  <c r="R25" i="11"/>
  <c r="Q25" i="11"/>
  <c r="N25" i="11"/>
  <c r="M25" i="11"/>
  <c r="J25" i="11"/>
  <c r="I25" i="11"/>
  <c r="F25" i="11"/>
  <c r="V25" i="11"/>
  <c r="E25" i="11"/>
  <c r="T24" i="11"/>
  <c r="V24" i="11" s="1"/>
  <c r="S24" i="11"/>
  <c r="R24" i="11"/>
  <c r="Q24" i="11"/>
  <c r="N24" i="11"/>
  <c r="M24" i="11"/>
  <c r="J24" i="11"/>
  <c r="I24" i="11"/>
  <c r="F24" i="11"/>
  <c r="E24" i="11"/>
  <c r="T23" i="11"/>
  <c r="V23" i="11" s="1"/>
  <c r="S23" i="11"/>
  <c r="R23" i="11"/>
  <c r="Q23" i="11"/>
  <c r="N23" i="11"/>
  <c r="M23" i="11"/>
  <c r="J23" i="11"/>
  <c r="I23" i="11"/>
  <c r="F23" i="11"/>
  <c r="E23" i="11"/>
  <c r="T22" i="11"/>
  <c r="V22" i="11"/>
  <c r="S22" i="11"/>
  <c r="U22" i="11" s="1"/>
  <c r="R22" i="11"/>
  <c r="Q22" i="11"/>
  <c r="N22" i="11"/>
  <c r="M22" i="11"/>
  <c r="J22" i="11"/>
  <c r="I22" i="11"/>
  <c r="F22" i="11"/>
  <c r="E22" i="11"/>
  <c r="T21" i="11"/>
  <c r="V21" i="11"/>
  <c r="S21" i="11"/>
  <c r="R21" i="11"/>
  <c r="Q21" i="11"/>
  <c r="N21" i="11"/>
  <c r="M21" i="11"/>
  <c r="J21" i="11"/>
  <c r="I21" i="11"/>
  <c r="F21" i="11"/>
  <c r="E21" i="11"/>
  <c r="T20" i="11"/>
  <c r="V20" i="11" s="1"/>
  <c r="S20" i="11"/>
  <c r="R20" i="11"/>
  <c r="Q20" i="11"/>
  <c r="N20" i="11"/>
  <c r="M20" i="11"/>
  <c r="J20" i="11"/>
  <c r="I20" i="11"/>
  <c r="F20" i="11"/>
  <c r="E20" i="11"/>
  <c r="T19" i="11"/>
  <c r="V19" i="11" s="1"/>
  <c r="S19" i="11"/>
  <c r="U19" i="11" s="1"/>
  <c r="R19" i="11"/>
  <c r="Q19" i="11"/>
  <c r="N19" i="11"/>
  <c r="M19" i="11"/>
  <c r="J19" i="11"/>
  <c r="I19" i="11"/>
  <c r="F19" i="11"/>
  <c r="E19" i="11"/>
  <c r="T18" i="11"/>
  <c r="V18" i="11" s="1"/>
  <c r="S18" i="11"/>
  <c r="R18" i="11"/>
  <c r="Q18" i="11"/>
  <c r="Q39" i="11" s="1"/>
  <c r="N18" i="11"/>
  <c r="M18" i="11"/>
  <c r="J18" i="11"/>
  <c r="I18" i="11"/>
  <c r="F18" i="11"/>
  <c r="E18" i="11"/>
  <c r="T12" i="11"/>
  <c r="V12" i="11" s="1"/>
  <c r="R12" i="11"/>
  <c r="Q12" i="11"/>
  <c r="N12" i="11"/>
  <c r="J12" i="11"/>
  <c r="F12" i="11"/>
  <c r="E12" i="11"/>
  <c r="U12" i="11" s="1"/>
  <c r="T11" i="11"/>
  <c r="V11" i="11"/>
  <c r="S11" i="11"/>
  <c r="R11" i="11"/>
  <c r="N11" i="11"/>
  <c r="J11" i="11"/>
  <c r="F11" i="11"/>
  <c r="E11" i="11"/>
  <c r="T10" i="11"/>
  <c r="S10" i="11"/>
  <c r="U10" i="11" s="1"/>
  <c r="R10" i="11"/>
  <c r="N10" i="11"/>
  <c r="J10" i="11"/>
  <c r="F10" i="11"/>
  <c r="E10" i="11"/>
  <c r="T9" i="11"/>
  <c r="V9" i="11" s="1"/>
  <c r="S9" i="11"/>
  <c r="R9" i="11"/>
  <c r="Q9" i="11"/>
  <c r="N9" i="11"/>
  <c r="M9" i="11"/>
  <c r="J9" i="11"/>
  <c r="I9" i="11"/>
  <c r="F9" i="11"/>
  <c r="E9" i="11"/>
  <c r="T8" i="11"/>
  <c r="V8" i="11"/>
  <c r="S8" i="11"/>
  <c r="U8" i="11" s="1"/>
  <c r="R8" i="11"/>
  <c r="Q8" i="11"/>
  <c r="N8" i="11"/>
  <c r="M8" i="11"/>
  <c r="J8" i="11"/>
  <c r="I8" i="11"/>
  <c r="F8" i="11"/>
  <c r="E8" i="11"/>
  <c r="T7" i="11"/>
  <c r="V7" i="11" s="1"/>
  <c r="S7" i="11"/>
  <c r="R7" i="11"/>
  <c r="Q7" i="11"/>
  <c r="N7" i="11"/>
  <c r="M7" i="11"/>
  <c r="J7" i="11"/>
  <c r="I7" i="11"/>
  <c r="U7" i="11" s="1"/>
  <c r="F7" i="11"/>
  <c r="E7" i="11"/>
  <c r="T6" i="11"/>
  <c r="V6" i="11" s="1"/>
  <c r="S6" i="11"/>
  <c r="U6" i="11" s="1"/>
  <c r="U38" i="11" s="1"/>
  <c r="R6" i="11"/>
  <c r="Q6" i="11"/>
  <c r="N6" i="11"/>
  <c r="M6" i="11"/>
  <c r="M38" i="11" s="1"/>
  <c r="J6" i="11"/>
  <c r="I6" i="11"/>
  <c r="F6" i="11"/>
  <c r="F38" i="11"/>
  <c r="E6" i="11"/>
  <c r="R21" i="9"/>
  <c r="R22" i="9"/>
  <c r="R23" i="9"/>
  <c r="R24" i="9"/>
  <c r="R25" i="9"/>
  <c r="R26" i="9"/>
  <c r="V26" i="9"/>
  <c r="R27" i="9"/>
  <c r="R28" i="9"/>
  <c r="R29" i="9"/>
  <c r="R30" i="9"/>
  <c r="R31" i="9"/>
  <c r="R32" i="9"/>
  <c r="R33" i="9"/>
  <c r="R34" i="9"/>
  <c r="R35" i="9"/>
  <c r="R36" i="9"/>
  <c r="R37" i="9"/>
  <c r="R20" i="9"/>
  <c r="R19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20" i="9"/>
  <c r="Q19" i="9"/>
  <c r="Q39" i="9" s="1"/>
  <c r="Q8" i="9"/>
  <c r="Q9" i="9"/>
  <c r="Q10" i="9"/>
  <c r="Q7" i="9"/>
  <c r="Q38" i="9" s="1"/>
  <c r="S7" i="9"/>
  <c r="S8" i="9"/>
  <c r="S9" i="9"/>
  <c r="S10" i="9"/>
  <c r="S11" i="9"/>
  <c r="S12" i="9"/>
  <c r="E7" i="9"/>
  <c r="I7" i="9"/>
  <c r="M7" i="9"/>
  <c r="E8" i="9"/>
  <c r="I8" i="9"/>
  <c r="M8" i="9"/>
  <c r="E9" i="9"/>
  <c r="I9" i="9"/>
  <c r="M9" i="9"/>
  <c r="E10" i="9"/>
  <c r="I10" i="9"/>
  <c r="M10" i="9"/>
  <c r="U11" i="9"/>
  <c r="E12" i="9"/>
  <c r="U12" i="9" s="1"/>
  <c r="E13" i="9"/>
  <c r="S19" i="9"/>
  <c r="E19" i="9"/>
  <c r="I19" i="9"/>
  <c r="U19" i="9" s="1"/>
  <c r="M19" i="9"/>
  <c r="S20" i="9"/>
  <c r="S21" i="9"/>
  <c r="E21" i="9"/>
  <c r="I21" i="9"/>
  <c r="M21" i="9"/>
  <c r="S22" i="9"/>
  <c r="E22" i="9"/>
  <c r="U22" i="9" s="1"/>
  <c r="I22" i="9"/>
  <c r="M22" i="9"/>
  <c r="S23" i="9"/>
  <c r="U23" i="9" s="1"/>
  <c r="S24" i="9"/>
  <c r="E24" i="9"/>
  <c r="I24" i="9"/>
  <c r="M24" i="9"/>
  <c r="S25" i="9"/>
  <c r="E25" i="9"/>
  <c r="I25" i="9"/>
  <c r="M25" i="9"/>
  <c r="S26" i="9"/>
  <c r="U26" i="9" s="1"/>
  <c r="E26" i="9"/>
  <c r="I26" i="9"/>
  <c r="M26" i="9"/>
  <c r="S27" i="9"/>
  <c r="I27" i="9"/>
  <c r="M27" i="9"/>
  <c r="S28" i="9"/>
  <c r="U28" i="9" s="1"/>
  <c r="I28" i="9"/>
  <c r="M28" i="9"/>
  <c r="S29" i="9"/>
  <c r="E29" i="9"/>
  <c r="I29" i="9"/>
  <c r="M29" i="9"/>
  <c r="S30" i="9"/>
  <c r="E30" i="9"/>
  <c r="U30" i="9" s="1"/>
  <c r="I30" i="9"/>
  <c r="M30" i="9"/>
  <c r="S31" i="9"/>
  <c r="U31" i="9" s="1"/>
  <c r="S32" i="9"/>
  <c r="U32" i="9" s="1"/>
  <c r="E32" i="9"/>
  <c r="I32" i="9"/>
  <c r="M32" i="9"/>
  <c r="S33" i="9"/>
  <c r="E33" i="9"/>
  <c r="I33" i="9"/>
  <c r="M33" i="9"/>
  <c r="S34" i="9"/>
  <c r="E34" i="9"/>
  <c r="I34" i="9"/>
  <c r="M34" i="9"/>
  <c r="S35" i="9"/>
  <c r="U35" i="9" s="1"/>
  <c r="T7" i="9"/>
  <c r="V7" i="9" s="1"/>
  <c r="T8" i="9"/>
  <c r="V8" i="9" s="1"/>
  <c r="T9" i="9"/>
  <c r="V9" i="9" s="1"/>
  <c r="T10" i="9"/>
  <c r="V10" i="9" s="1"/>
  <c r="T11" i="9"/>
  <c r="F11" i="9"/>
  <c r="J11" i="9"/>
  <c r="N11" i="9"/>
  <c r="R11" i="9"/>
  <c r="T12" i="9"/>
  <c r="V12" i="9" s="1"/>
  <c r="T13" i="9"/>
  <c r="V13" i="9" s="1"/>
  <c r="T19" i="9"/>
  <c r="F19" i="9"/>
  <c r="J19" i="9"/>
  <c r="J39" i="9" s="1"/>
  <c r="N19" i="9"/>
  <c r="T20" i="9"/>
  <c r="F20" i="9"/>
  <c r="J20" i="9"/>
  <c r="V20" i="9" s="1"/>
  <c r="N20" i="9"/>
  <c r="T21" i="9"/>
  <c r="V21" i="9" s="1"/>
  <c r="T22" i="9"/>
  <c r="V22" i="9"/>
  <c r="T23" i="9"/>
  <c r="F23" i="9"/>
  <c r="J23" i="9"/>
  <c r="N23" i="9"/>
  <c r="T24" i="9"/>
  <c r="F24" i="9"/>
  <c r="J24" i="9"/>
  <c r="N24" i="9"/>
  <c r="T25" i="9"/>
  <c r="F25" i="9"/>
  <c r="J25" i="9"/>
  <c r="N25" i="9"/>
  <c r="T26" i="9"/>
  <c r="T27" i="9"/>
  <c r="V27" i="9" s="1"/>
  <c r="T28" i="9"/>
  <c r="V28" i="9" s="1"/>
  <c r="T29" i="9"/>
  <c r="F29" i="9"/>
  <c r="J29" i="9"/>
  <c r="N29" i="9"/>
  <c r="T30" i="9"/>
  <c r="F30" i="9"/>
  <c r="J30" i="9"/>
  <c r="N30" i="9"/>
  <c r="T31" i="9"/>
  <c r="F31" i="9"/>
  <c r="J31" i="9"/>
  <c r="N31" i="9"/>
  <c r="T32" i="9"/>
  <c r="V32" i="9" s="1"/>
  <c r="T33" i="9"/>
  <c r="V33" i="9" s="1"/>
  <c r="T34" i="9"/>
  <c r="V34" i="9" s="1"/>
  <c r="T35" i="9"/>
  <c r="V35" i="9" s="1"/>
  <c r="F35" i="9"/>
  <c r="R7" i="9"/>
  <c r="R8" i="9"/>
  <c r="R9" i="9"/>
  <c r="R10" i="9"/>
  <c r="R12" i="9"/>
  <c r="R13" i="9"/>
  <c r="O39" i="9"/>
  <c r="P38" i="9"/>
  <c r="P39" i="9"/>
  <c r="M20" i="9"/>
  <c r="M39" i="9" s="1"/>
  <c r="M23" i="9"/>
  <c r="M31" i="9"/>
  <c r="N7" i="9"/>
  <c r="N8" i="9"/>
  <c r="N9" i="9"/>
  <c r="N10" i="9"/>
  <c r="N12" i="9"/>
  <c r="N13" i="9"/>
  <c r="N21" i="9"/>
  <c r="N22" i="9"/>
  <c r="N27" i="9"/>
  <c r="N28" i="9"/>
  <c r="N32" i="9"/>
  <c r="N33" i="9"/>
  <c r="K39" i="9"/>
  <c r="K40" i="9" s="1"/>
  <c r="L38" i="9"/>
  <c r="L39" i="9"/>
  <c r="I20" i="9"/>
  <c r="I23" i="9"/>
  <c r="I31" i="9"/>
  <c r="J7" i="9"/>
  <c r="J8" i="9"/>
  <c r="J9" i="9"/>
  <c r="J10" i="9"/>
  <c r="J12" i="9"/>
  <c r="J13" i="9"/>
  <c r="J21" i="9"/>
  <c r="J22" i="9"/>
  <c r="J27" i="9"/>
  <c r="J28" i="9"/>
  <c r="J32" i="9"/>
  <c r="J33" i="9"/>
  <c r="G39" i="9"/>
  <c r="H38" i="9"/>
  <c r="H39" i="9"/>
  <c r="E11" i="9"/>
  <c r="E20" i="9"/>
  <c r="E23" i="9"/>
  <c r="E31" i="9"/>
  <c r="E35" i="9"/>
  <c r="F7" i="9"/>
  <c r="F8" i="9"/>
  <c r="F9" i="9"/>
  <c r="F10" i="9"/>
  <c r="F12" i="9"/>
  <c r="F13" i="9"/>
  <c r="F21" i="9"/>
  <c r="F22" i="9"/>
  <c r="F39" i="9" s="1"/>
  <c r="F32" i="9"/>
  <c r="F33" i="9"/>
  <c r="F34" i="9"/>
  <c r="C39" i="9"/>
  <c r="D38" i="9"/>
  <c r="D39" i="9"/>
  <c r="E36" i="9"/>
  <c r="P8" i="3"/>
  <c r="R8" i="3" s="1"/>
  <c r="P9" i="3"/>
  <c r="R9" i="3" s="1"/>
  <c r="P10" i="3"/>
  <c r="R10" i="3" s="1"/>
  <c r="P11" i="3"/>
  <c r="R11" i="3" s="1"/>
  <c r="P12" i="3"/>
  <c r="R12" i="3" s="1"/>
  <c r="P13" i="3"/>
  <c r="R13" i="3" s="1"/>
  <c r="O8" i="3"/>
  <c r="O9" i="3"/>
  <c r="O10" i="3"/>
  <c r="O11" i="3"/>
  <c r="Q11" i="3" s="1"/>
  <c r="O12" i="3"/>
  <c r="P20" i="3"/>
  <c r="P21" i="3"/>
  <c r="R21" i="3" s="1"/>
  <c r="P22" i="3"/>
  <c r="R22" i="3" s="1"/>
  <c r="P23" i="3"/>
  <c r="P24" i="3"/>
  <c r="R24" i="3" s="1"/>
  <c r="P25" i="3"/>
  <c r="P26" i="3"/>
  <c r="R26" i="3"/>
  <c r="P27" i="3"/>
  <c r="R27" i="3" s="1"/>
  <c r="P28" i="3"/>
  <c r="R28" i="3" s="1"/>
  <c r="P29" i="3"/>
  <c r="R29" i="3" s="1"/>
  <c r="P30" i="3"/>
  <c r="P31" i="3"/>
  <c r="R31" i="3" s="1"/>
  <c r="P32" i="3"/>
  <c r="R32" i="3" s="1"/>
  <c r="O20" i="3"/>
  <c r="O21" i="3"/>
  <c r="Q21" i="3" s="1"/>
  <c r="O22" i="3"/>
  <c r="Q22" i="3" s="1"/>
  <c r="O23" i="3"/>
  <c r="Q23" i="3" s="1"/>
  <c r="O24" i="3"/>
  <c r="O25" i="3"/>
  <c r="O26" i="3"/>
  <c r="O27" i="3"/>
  <c r="O28" i="3"/>
  <c r="O29" i="3"/>
  <c r="O30" i="3"/>
  <c r="Q30" i="3" s="1"/>
  <c r="O31" i="3"/>
  <c r="Q31" i="3" s="1"/>
  <c r="O32" i="3"/>
  <c r="Q32" i="3" s="1"/>
  <c r="P20" i="6"/>
  <c r="P21" i="6"/>
  <c r="R21" i="6" s="1"/>
  <c r="P22" i="6"/>
  <c r="R22" i="6" s="1"/>
  <c r="P23" i="6"/>
  <c r="P24" i="6"/>
  <c r="R24" i="6"/>
  <c r="P25" i="6"/>
  <c r="P26" i="6"/>
  <c r="R26" i="6" s="1"/>
  <c r="P27" i="6"/>
  <c r="R27" i="6" s="1"/>
  <c r="P28" i="6"/>
  <c r="R28" i="6" s="1"/>
  <c r="P29" i="6"/>
  <c r="P30" i="6"/>
  <c r="R30" i="6" s="1"/>
  <c r="P31" i="6"/>
  <c r="R31" i="6" s="1"/>
  <c r="O20" i="6"/>
  <c r="Q20" i="6" s="1"/>
  <c r="O21" i="6"/>
  <c r="Q21" i="6"/>
  <c r="O22" i="6"/>
  <c r="O23" i="6"/>
  <c r="Q23" i="6" s="1"/>
  <c r="O24" i="6"/>
  <c r="O25" i="6"/>
  <c r="O26" i="6"/>
  <c r="O27" i="6"/>
  <c r="O28" i="6"/>
  <c r="O29" i="6"/>
  <c r="Q29" i="6" s="1"/>
  <c r="O30" i="6"/>
  <c r="Q30" i="6"/>
  <c r="O31" i="6"/>
  <c r="Q31" i="6" s="1"/>
  <c r="P8" i="6"/>
  <c r="R8" i="6"/>
  <c r="P9" i="6"/>
  <c r="R9" i="6" s="1"/>
  <c r="P10" i="6"/>
  <c r="R10" i="6" s="1"/>
  <c r="P11" i="6"/>
  <c r="P12" i="6"/>
  <c r="R12" i="6" s="1"/>
  <c r="P13" i="6"/>
  <c r="R13" i="6" s="1"/>
  <c r="O8" i="6"/>
  <c r="O9" i="6"/>
  <c r="O10" i="6"/>
  <c r="O11" i="6"/>
  <c r="Q11" i="6"/>
  <c r="O12" i="6"/>
  <c r="P20" i="5"/>
  <c r="P21" i="5"/>
  <c r="R21" i="5"/>
  <c r="P22" i="5"/>
  <c r="R22" i="5" s="1"/>
  <c r="P23" i="5"/>
  <c r="R23" i="5" s="1"/>
  <c r="P24" i="5"/>
  <c r="P25" i="5"/>
  <c r="P26" i="5"/>
  <c r="R26" i="5" s="1"/>
  <c r="P27" i="5"/>
  <c r="R27" i="5" s="1"/>
  <c r="P28" i="5"/>
  <c r="R28" i="5"/>
  <c r="P29" i="5"/>
  <c r="P30" i="5"/>
  <c r="R30" i="5" s="1"/>
  <c r="P31" i="5"/>
  <c r="R31" i="5" s="1"/>
  <c r="O20" i="5"/>
  <c r="Q20" i="5" s="1"/>
  <c r="O21" i="5"/>
  <c r="Q21" i="5" s="1"/>
  <c r="O22" i="5"/>
  <c r="O23" i="5"/>
  <c r="O24" i="5"/>
  <c r="Q24" i="5" s="1"/>
  <c r="O25" i="5"/>
  <c r="O26" i="5"/>
  <c r="O27" i="5"/>
  <c r="O28" i="5"/>
  <c r="O29" i="5"/>
  <c r="Q29" i="5" s="1"/>
  <c r="O30" i="5"/>
  <c r="Q30" i="5" s="1"/>
  <c r="O31" i="5"/>
  <c r="Q31" i="5" s="1"/>
  <c r="P8" i="5"/>
  <c r="R8" i="5" s="1"/>
  <c r="P9" i="5"/>
  <c r="R9" i="5" s="1"/>
  <c r="P10" i="5"/>
  <c r="R10" i="5" s="1"/>
  <c r="P11" i="5"/>
  <c r="P12" i="5"/>
  <c r="R12" i="5" s="1"/>
  <c r="P13" i="5"/>
  <c r="R13" i="5" s="1"/>
  <c r="O8" i="5"/>
  <c r="O9" i="5"/>
  <c r="O10" i="5"/>
  <c r="O11" i="5"/>
  <c r="Q11" i="5" s="1"/>
  <c r="O12" i="5"/>
  <c r="P8" i="1"/>
  <c r="R8" i="1" s="1"/>
  <c r="P9" i="1"/>
  <c r="R9" i="1" s="1"/>
  <c r="P10" i="1"/>
  <c r="R10" i="1" s="1"/>
  <c r="P11" i="1"/>
  <c r="F11" i="1"/>
  <c r="J11" i="1"/>
  <c r="N11" i="1"/>
  <c r="P12" i="1"/>
  <c r="R12" i="1" s="1"/>
  <c r="P13" i="1"/>
  <c r="R13" i="1" s="1"/>
  <c r="O8" i="1"/>
  <c r="E8" i="1"/>
  <c r="I8" i="1"/>
  <c r="M8" i="1"/>
  <c r="O9" i="1"/>
  <c r="E9" i="1"/>
  <c r="I9" i="1"/>
  <c r="M9" i="1"/>
  <c r="O10" i="1"/>
  <c r="E10" i="1"/>
  <c r="I10" i="1"/>
  <c r="O11" i="1"/>
  <c r="Q11" i="1" s="1"/>
  <c r="O12" i="1"/>
  <c r="E12" i="1"/>
  <c r="E13" i="1"/>
  <c r="P20" i="1"/>
  <c r="F20" i="1"/>
  <c r="J20" i="1"/>
  <c r="N20" i="1"/>
  <c r="P21" i="1"/>
  <c r="R21" i="1" s="1"/>
  <c r="P22" i="1"/>
  <c r="P23" i="1"/>
  <c r="F23" i="1"/>
  <c r="J23" i="1"/>
  <c r="N23" i="1"/>
  <c r="P24" i="1"/>
  <c r="F24" i="1"/>
  <c r="J24" i="1"/>
  <c r="N24" i="1"/>
  <c r="P25" i="1"/>
  <c r="R25" i="1" s="1"/>
  <c r="P26" i="1"/>
  <c r="R26" i="1" s="1"/>
  <c r="P27" i="1"/>
  <c r="R27" i="1" s="1"/>
  <c r="P28" i="1"/>
  <c r="R28" i="1" s="1"/>
  <c r="P29" i="1"/>
  <c r="R29" i="1"/>
  <c r="P30" i="1"/>
  <c r="F30" i="1"/>
  <c r="J30" i="1"/>
  <c r="N30" i="1"/>
  <c r="P31" i="1"/>
  <c r="R31" i="1" s="1"/>
  <c r="P32" i="1"/>
  <c r="R32" i="1" s="1"/>
  <c r="O20" i="1"/>
  <c r="Q20" i="1" s="1"/>
  <c r="O21" i="1"/>
  <c r="Q21" i="1" s="1"/>
  <c r="O22" i="1"/>
  <c r="E22" i="1"/>
  <c r="I22" i="1"/>
  <c r="M22" i="1"/>
  <c r="O23" i="1"/>
  <c r="Q23" i="1" s="1"/>
  <c r="O24" i="1"/>
  <c r="E24" i="1"/>
  <c r="I24" i="1"/>
  <c r="M24" i="1"/>
  <c r="O25" i="1"/>
  <c r="E25" i="1"/>
  <c r="I25" i="1"/>
  <c r="M25" i="1"/>
  <c r="O26" i="1"/>
  <c r="Q26" i="1" s="1"/>
  <c r="I26" i="1"/>
  <c r="O27" i="1"/>
  <c r="E27" i="1"/>
  <c r="I27" i="1"/>
  <c r="M27" i="1"/>
  <c r="O28" i="1"/>
  <c r="E28" i="1"/>
  <c r="I28" i="1"/>
  <c r="M28" i="1"/>
  <c r="O29" i="1"/>
  <c r="E29" i="1"/>
  <c r="I29" i="1"/>
  <c r="M29" i="1"/>
  <c r="O30" i="1"/>
  <c r="Q30" i="1"/>
  <c r="O31" i="1"/>
  <c r="Q31" i="1" s="1"/>
  <c r="O32" i="1"/>
  <c r="Q32" i="1"/>
  <c r="T8" i="7"/>
  <c r="V8" i="7" s="1"/>
  <c r="T9" i="7"/>
  <c r="V9" i="7" s="1"/>
  <c r="T10" i="7"/>
  <c r="V10" i="7" s="1"/>
  <c r="T11" i="7"/>
  <c r="T12" i="7"/>
  <c r="V12" i="7" s="1"/>
  <c r="T13" i="7"/>
  <c r="V13" i="7" s="1"/>
  <c r="S8" i="7"/>
  <c r="S9" i="7"/>
  <c r="S10" i="7"/>
  <c r="S11" i="7"/>
  <c r="U11" i="7" s="1"/>
  <c r="S12" i="7"/>
  <c r="T20" i="7"/>
  <c r="T21" i="7"/>
  <c r="V21" i="7" s="1"/>
  <c r="T22" i="7"/>
  <c r="V22" i="7" s="1"/>
  <c r="T23" i="7"/>
  <c r="T24" i="7"/>
  <c r="T25" i="7"/>
  <c r="V25" i="7" s="1"/>
  <c r="T26" i="7"/>
  <c r="V26" i="7" s="1"/>
  <c r="T27" i="7"/>
  <c r="T28" i="7"/>
  <c r="V28" i="7" s="1"/>
  <c r="T29" i="7"/>
  <c r="V29" i="7" s="1"/>
  <c r="T30" i="7"/>
  <c r="T31" i="7"/>
  <c r="V31" i="7" s="1"/>
  <c r="T32" i="7"/>
  <c r="V32" i="7" s="1"/>
  <c r="T33" i="7"/>
  <c r="V33" i="7" s="1"/>
  <c r="T34" i="7"/>
  <c r="T35" i="7"/>
  <c r="V35" i="7" s="1"/>
  <c r="T36" i="7"/>
  <c r="V36" i="7" s="1"/>
  <c r="S20" i="7"/>
  <c r="U20" i="7" s="1"/>
  <c r="S21" i="7"/>
  <c r="S22" i="7"/>
  <c r="S23" i="7"/>
  <c r="S24" i="7"/>
  <c r="U24" i="7" s="1"/>
  <c r="S25" i="7"/>
  <c r="U25" i="7"/>
  <c r="S26" i="7"/>
  <c r="S27" i="7"/>
  <c r="S28" i="7"/>
  <c r="S29" i="7"/>
  <c r="S30" i="7"/>
  <c r="S31" i="7"/>
  <c r="U31" i="7" s="1"/>
  <c r="S32" i="7"/>
  <c r="S33" i="7"/>
  <c r="S34" i="7"/>
  <c r="U34" i="7" s="1"/>
  <c r="S35" i="7"/>
  <c r="U35" i="7" s="1"/>
  <c r="S36" i="7"/>
  <c r="U36" i="7" s="1"/>
  <c r="E21" i="7"/>
  <c r="T20" i="4"/>
  <c r="T21" i="4"/>
  <c r="V21" i="4" s="1"/>
  <c r="T22" i="4"/>
  <c r="V22" i="4" s="1"/>
  <c r="T23" i="4"/>
  <c r="T24" i="4"/>
  <c r="T25" i="4"/>
  <c r="T26" i="4"/>
  <c r="V26" i="4"/>
  <c r="T27" i="4"/>
  <c r="V27" i="4" s="1"/>
  <c r="T28" i="4"/>
  <c r="T29" i="4"/>
  <c r="V29" i="4"/>
  <c r="T30" i="4"/>
  <c r="V30" i="4" s="1"/>
  <c r="T31" i="4"/>
  <c r="V31" i="4" s="1"/>
  <c r="T32" i="4"/>
  <c r="T33" i="4"/>
  <c r="V33" i="4"/>
  <c r="T34" i="4"/>
  <c r="V34" i="4" s="1"/>
  <c r="S20" i="4"/>
  <c r="U20" i="4" s="1"/>
  <c r="S21" i="4"/>
  <c r="S22" i="4"/>
  <c r="S23" i="4"/>
  <c r="U23" i="4" s="1"/>
  <c r="S24" i="4"/>
  <c r="S25" i="4"/>
  <c r="S26" i="4"/>
  <c r="S27" i="4"/>
  <c r="S28" i="4"/>
  <c r="S29" i="4"/>
  <c r="S30" i="4"/>
  <c r="S31" i="4"/>
  <c r="S32" i="4"/>
  <c r="U32" i="4" s="1"/>
  <c r="S33" i="4"/>
  <c r="U33" i="4" s="1"/>
  <c r="S34" i="4"/>
  <c r="U34" i="4" s="1"/>
  <c r="T8" i="4"/>
  <c r="V8" i="4" s="1"/>
  <c r="T9" i="4"/>
  <c r="V9" i="4" s="1"/>
  <c r="T10" i="4"/>
  <c r="V10" i="4" s="1"/>
  <c r="T11" i="4"/>
  <c r="T12" i="4"/>
  <c r="V12" i="4" s="1"/>
  <c r="T13" i="4"/>
  <c r="V13" i="4" s="1"/>
  <c r="S8" i="4"/>
  <c r="S9" i="4"/>
  <c r="S10" i="4"/>
  <c r="S11" i="4"/>
  <c r="U11" i="4" s="1"/>
  <c r="S12" i="4"/>
  <c r="T20" i="2"/>
  <c r="T21" i="2"/>
  <c r="T22" i="2"/>
  <c r="V22" i="2" s="1"/>
  <c r="T23" i="2"/>
  <c r="T24" i="2"/>
  <c r="T25" i="2"/>
  <c r="T26" i="2"/>
  <c r="T27" i="2"/>
  <c r="T28" i="2"/>
  <c r="V28" i="2"/>
  <c r="T29" i="2"/>
  <c r="V29" i="2"/>
  <c r="T30" i="2"/>
  <c r="V30" i="2"/>
  <c r="T31" i="2"/>
  <c r="V31" i="2"/>
  <c r="T32" i="2"/>
  <c r="V32" i="2"/>
  <c r="T33" i="2"/>
  <c r="T34" i="2"/>
  <c r="V34" i="2" s="1"/>
  <c r="T35" i="2"/>
  <c r="V35" i="2" s="1"/>
  <c r="S20" i="2"/>
  <c r="U20" i="2" s="1"/>
  <c r="S21" i="2"/>
  <c r="S22" i="2"/>
  <c r="S23" i="2"/>
  <c r="U23" i="2" s="1"/>
  <c r="S24" i="2"/>
  <c r="S25" i="2"/>
  <c r="S26" i="2"/>
  <c r="S27" i="2"/>
  <c r="S28" i="2"/>
  <c r="S29" i="2"/>
  <c r="S30" i="2"/>
  <c r="S31" i="2"/>
  <c r="S32" i="2"/>
  <c r="S33" i="2"/>
  <c r="U33" i="2"/>
  <c r="S34" i="2"/>
  <c r="U34" i="2"/>
  <c r="S35" i="2"/>
  <c r="U35" i="2"/>
  <c r="T8" i="2"/>
  <c r="V8" i="2" s="1"/>
  <c r="T9" i="2"/>
  <c r="T10" i="2"/>
  <c r="V10" i="2" s="1"/>
  <c r="T11" i="2"/>
  <c r="T12" i="2"/>
  <c r="V12" i="2" s="1"/>
  <c r="T13" i="2"/>
  <c r="V13" i="2" s="1"/>
  <c r="S8" i="2"/>
  <c r="S9" i="2"/>
  <c r="S10" i="2"/>
  <c r="S11" i="2"/>
  <c r="U11" i="2" s="1"/>
  <c r="S12" i="2"/>
  <c r="E23" i="1"/>
  <c r="E20" i="1"/>
  <c r="P7" i="1"/>
  <c r="R7" i="1" s="1"/>
  <c r="O7" i="1"/>
  <c r="E7" i="1"/>
  <c r="I7" i="1"/>
  <c r="M7" i="1"/>
  <c r="Q7" i="1" s="1"/>
  <c r="N7" i="1"/>
  <c r="N8" i="1"/>
  <c r="N9" i="1"/>
  <c r="N10" i="1"/>
  <c r="N12" i="1"/>
  <c r="N13" i="1"/>
  <c r="L33" i="1"/>
  <c r="J7" i="1"/>
  <c r="J8" i="1"/>
  <c r="J9" i="1"/>
  <c r="J10" i="1"/>
  <c r="J12" i="1"/>
  <c r="J13" i="1"/>
  <c r="H33" i="1"/>
  <c r="F7" i="1"/>
  <c r="F8" i="1"/>
  <c r="F9" i="1"/>
  <c r="F10" i="1"/>
  <c r="F12" i="1"/>
  <c r="F13" i="1"/>
  <c r="E11" i="1"/>
  <c r="D33" i="1"/>
  <c r="D35" i="1" s="1"/>
  <c r="N25" i="1"/>
  <c r="N27" i="1"/>
  <c r="N28" i="1"/>
  <c r="N29" i="1"/>
  <c r="N32" i="1"/>
  <c r="M30" i="1"/>
  <c r="M32" i="1"/>
  <c r="M23" i="1"/>
  <c r="N22" i="1"/>
  <c r="M20" i="1"/>
  <c r="N19" i="1"/>
  <c r="M19" i="1"/>
  <c r="I23" i="1"/>
  <c r="J22" i="1"/>
  <c r="F22" i="1"/>
  <c r="I20" i="1"/>
  <c r="P19" i="1"/>
  <c r="R19" i="1" s="1"/>
  <c r="O19" i="1"/>
  <c r="Q19" i="1" s="1"/>
  <c r="E19" i="1"/>
  <c r="I19" i="1"/>
  <c r="K34" i="1"/>
  <c r="K35" i="1"/>
  <c r="L34" i="1"/>
  <c r="I30" i="1"/>
  <c r="I32" i="1"/>
  <c r="J19" i="1"/>
  <c r="J25" i="1"/>
  <c r="J27" i="1"/>
  <c r="J28" i="1"/>
  <c r="J29" i="1"/>
  <c r="J32" i="1"/>
  <c r="G34" i="1"/>
  <c r="G35" i="1" s="1"/>
  <c r="H34" i="1"/>
  <c r="E30" i="1"/>
  <c r="E32" i="1"/>
  <c r="F19" i="1"/>
  <c r="F25" i="1"/>
  <c r="F27" i="1"/>
  <c r="F28" i="1"/>
  <c r="F29" i="1"/>
  <c r="F32" i="1"/>
  <c r="C34" i="1"/>
  <c r="D34" i="1"/>
  <c r="P7" i="5"/>
  <c r="F11" i="5"/>
  <c r="J11" i="5"/>
  <c r="N11" i="5"/>
  <c r="O7" i="5"/>
  <c r="E7" i="5"/>
  <c r="I7" i="5"/>
  <c r="I32" i="5" s="1"/>
  <c r="M7" i="5"/>
  <c r="E8" i="5"/>
  <c r="I8" i="5"/>
  <c r="M8" i="5"/>
  <c r="E9" i="5"/>
  <c r="I9" i="5"/>
  <c r="M9" i="5"/>
  <c r="E10" i="5"/>
  <c r="I10" i="5"/>
  <c r="E12" i="5"/>
  <c r="E13" i="5"/>
  <c r="Q13" i="5" s="1"/>
  <c r="N7" i="5"/>
  <c r="N8" i="5"/>
  <c r="N9" i="5"/>
  <c r="N10" i="5"/>
  <c r="N12" i="5"/>
  <c r="N13" i="5"/>
  <c r="L32" i="5"/>
  <c r="L34" i="5" s="1"/>
  <c r="J7" i="5"/>
  <c r="J8" i="5"/>
  <c r="J9" i="5"/>
  <c r="J10" i="5"/>
  <c r="J12" i="5"/>
  <c r="J32" i="5"/>
  <c r="J13" i="5"/>
  <c r="H32" i="5"/>
  <c r="F7" i="5"/>
  <c r="F8" i="5"/>
  <c r="F9" i="5"/>
  <c r="F10" i="5"/>
  <c r="F12" i="5"/>
  <c r="F13" i="5"/>
  <c r="E11" i="5"/>
  <c r="D32" i="5"/>
  <c r="I20" i="5"/>
  <c r="F24" i="5"/>
  <c r="R24" i="5" s="1"/>
  <c r="J24" i="5"/>
  <c r="N24" i="5"/>
  <c r="M24" i="5"/>
  <c r="I24" i="5"/>
  <c r="E24" i="5"/>
  <c r="O19" i="5"/>
  <c r="E19" i="5"/>
  <c r="I19" i="5"/>
  <c r="Q19" i="5" s="1"/>
  <c r="M19" i="5"/>
  <c r="E23" i="5"/>
  <c r="I23" i="5"/>
  <c r="M23" i="5"/>
  <c r="I25" i="5"/>
  <c r="E25" i="5"/>
  <c r="M25" i="5"/>
  <c r="I26" i="5"/>
  <c r="M26" i="5"/>
  <c r="E26" i="5"/>
  <c r="M27" i="5"/>
  <c r="E27" i="5"/>
  <c r="I27" i="5"/>
  <c r="M22" i="5"/>
  <c r="E22" i="5"/>
  <c r="I22" i="5"/>
  <c r="M28" i="5"/>
  <c r="E28" i="5"/>
  <c r="I28" i="5"/>
  <c r="P19" i="5"/>
  <c r="R19" i="5" s="1"/>
  <c r="F20" i="5"/>
  <c r="J20" i="5"/>
  <c r="N20" i="5"/>
  <c r="J25" i="5"/>
  <c r="F25" i="5"/>
  <c r="N25" i="5"/>
  <c r="F29" i="5"/>
  <c r="J29" i="5"/>
  <c r="N29" i="5"/>
  <c r="M20" i="5"/>
  <c r="M29" i="5"/>
  <c r="M31" i="5"/>
  <c r="N19" i="5"/>
  <c r="N23" i="5"/>
  <c r="N26" i="5"/>
  <c r="N27" i="5"/>
  <c r="N22" i="5"/>
  <c r="N28" i="5"/>
  <c r="N31" i="5"/>
  <c r="K33" i="5"/>
  <c r="K34" i="5" s="1"/>
  <c r="L33" i="5"/>
  <c r="I29" i="5"/>
  <c r="I31" i="5"/>
  <c r="J19" i="5"/>
  <c r="J23" i="5"/>
  <c r="J26" i="5"/>
  <c r="J27" i="5"/>
  <c r="J22" i="5"/>
  <c r="J28" i="5"/>
  <c r="J31" i="5"/>
  <c r="G33" i="5"/>
  <c r="G34" i="5" s="1"/>
  <c r="H33" i="5"/>
  <c r="E20" i="5"/>
  <c r="E29" i="5"/>
  <c r="E31" i="5"/>
  <c r="F19" i="5"/>
  <c r="F23" i="5"/>
  <c r="F26" i="5"/>
  <c r="F27" i="5"/>
  <c r="F22" i="5"/>
  <c r="F28" i="5"/>
  <c r="F31" i="5"/>
  <c r="C33" i="5"/>
  <c r="D33" i="5"/>
  <c r="M27" i="6"/>
  <c r="E27" i="6"/>
  <c r="I27" i="6"/>
  <c r="N27" i="6"/>
  <c r="J27" i="6"/>
  <c r="F27" i="6"/>
  <c r="P7" i="6"/>
  <c r="R7" i="6" s="1"/>
  <c r="F11" i="6"/>
  <c r="R11" i="6" s="1"/>
  <c r="J11" i="6"/>
  <c r="N11" i="6"/>
  <c r="E10" i="6"/>
  <c r="I10" i="6"/>
  <c r="O7" i="6"/>
  <c r="E7" i="6"/>
  <c r="I7" i="6"/>
  <c r="M7" i="6"/>
  <c r="E8" i="6"/>
  <c r="I8" i="6"/>
  <c r="M8" i="6"/>
  <c r="E9" i="6"/>
  <c r="I9" i="6"/>
  <c r="M9" i="6"/>
  <c r="E12" i="6"/>
  <c r="E13" i="6"/>
  <c r="Q13" i="6" s="1"/>
  <c r="N7" i="6"/>
  <c r="N8" i="6"/>
  <c r="N9" i="6"/>
  <c r="N10" i="6"/>
  <c r="N12" i="6"/>
  <c r="N13" i="6"/>
  <c r="L32" i="6"/>
  <c r="J7" i="6"/>
  <c r="J8" i="6"/>
  <c r="J9" i="6"/>
  <c r="J10" i="6"/>
  <c r="J12" i="6"/>
  <c r="J13" i="6"/>
  <c r="H32" i="6"/>
  <c r="F7" i="6"/>
  <c r="F8" i="6"/>
  <c r="F9" i="6"/>
  <c r="F10" i="6"/>
  <c r="F12" i="6"/>
  <c r="F13" i="6"/>
  <c r="E11" i="6"/>
  <c r="D32" i="6"/>
  <c r="F23" i="6"/>
  <c r="J23" i="6"/>
  <c r="N23" i="6"/>
  <c r="M23" i="6"/>
  <c r="I23" i="6"/>
  <c r="E23" i="6"/>
  <c r="O19" i="6"/>
  <c r="E19" i="6"/>
  <c r="I19" i="6"/>
  <c r="M19" i="6"/>
  <c r="E26" i="6"/>
  <c r="I26" i="6"/>
  <c r="M26" i="6"/>
  <c r="E22" i="6"/>
  <c r="I22" i="6"/>
  <c r="M22" i="6"/>
  <c r="I24" i="6"/>
  <c r="E24" i="6"/>
  <c r="M24" i="6"/>
  <c r="I25" i="6"/>
  <c r="E25" i="6"/>
  <c r="M25" i="6"/>
  <c r="Q25" i="6" s="1"/>
  <c r="M28" i="6"/>
  <c r="E28" i="6"/>
  <c r="I28" i="6"/>
  <c r="Q28" i="6" s="1"/>
  <c r="P19" i="6"/>
  <c r="R19" i="6" s="1"/>
  <c r="F20" i="6"/>
  <c r="J20" i="6"/>
  <c r="N20" i="6"/>
  <c r="N26" i="6"/>
  <c r="F26" i="6"/>
  <c r="J26" i="6"/>
  <c r="J25" i="6"/>
  <c r="F25" i="6"/>
  <c r="N25" i="6"/>
  <c r="F29" i="6"/>
  <c r="J29" i="6"/>
  <c r="N29" i="6"/>
  <c r="M20" i="6"/>
  <c r="M29" i="6"/>
  <c r="M31" i="6"/>
  <c r="N19" i="6"/>
  <c r="N22" i="6"/>
  <c r="N24" i="6"/>
  <c r="N28" i="6"/>
  <c r="N31" i="6"/>
  <c r="K33" i="6"/>
  <c r="K34" i="6" s="1"/>
  <c r="L33" i="6"/>
  <c r="I20" i="6"/>
  <c r="I29" i="6"/>
  <c r="I31" i="6"/>
  <c r="J19" i="6"/>
  <c r="J22" i="6"/>
  <c r="J24" i="6"/>
  <c r="J28" i="6"/>
  <c r="J31" i="6"/>
  <c r="G33" i="6"/>
  <c r="G34" i="6" s="1"/>
  <c r="H33" i="6"/>
  <c r="E20" i="6"/>
  <c r="E29" i="6"/>
  <c r="E31" i="6"/>
  <c r="F19" i="6"/>
  <c r="F22" i="6"/>
  <c r="F24" i="6"/>
  <c r="F28" i="6"/>
  <c r="F31" i="6"/>
  <c r="C33" i="6"/>
  <c r="D33" i="6"/>
  <c r="D34" i="6" s="1"/>
  <c r="P7" i="3"/>
  <c r="R7" i="3" s="1"/>
  <c r="F11" i="3"/>
  <c r="J11" i="3"/>
  <c r="N11" i="3"/>
  <c r="E10" i="3"/>
  <c r="I10" i="3"/>
  <c r="Q10" i="3" s="1"/>
  <c r="O7" i="3"/>
  <c r="E7" i="3"/>
  <c r="I7" i="3"/>
  <c r="M7" i="3"/>
  <c r="E8" i="3"/>
  <c r="I8" i="3"/>
  <c r="M8" i="3"/>
  <c r="E9" i="3"/>
  <c r="I9" i="3"/>
  <c r="M9" i="3"/>
  <c r="E12" i="3"/>
  <c r="E13" i="3"/>
  <c r="Q13" i="3" s="1"/>
  <c r="N7" i="3"/>
  <c r="N8" i="3"/>
  <c r="N9" i="3"/>
  <c r="N10" i="3"/>
  <c r="N12" i="3"/>
  <c r="N13" i="3"/>
  <c r="L33" i="3"/>
  <c r="L35" i="3" s="1"/>
  <c r="K36" i="3" s="1"/>
  <c r="J7" i="3"/>
  <c r="J8" i="3"/>
  <c r="J9" i="3"/>
  <c r="J10" i="3"/>
  <c r="J12" i="3"/>
  <c r="J13" i="3"/>
  <c r="H33" i="3"/>
  <c r="F7" i="3"/>
  <c r="F8" i="3"/>
  <c r="F9" i="3"/>
  <c r="F10" i="3"/>
  <c r="F12" i="3"/>
  <c r="F13" i="3"/>
  <c r="E11" i="3"/>
  <c r="D33" i="3"/>
  <c r="F23" i="3"/>
  <c r="R23" i="3" s="1"/>
  <c r="J23" i="3"/>
  <c r="N23" i="3"/>
  <c r="M23" i="3"/>
  <c r="I23" i="3"/>
  <c r="E23" i="3"/>
  <c r="O19" i="3"/>
  <c r="E19" i="3"/>
  <c r="I19" i="3"/>
  <c r="M19" i="3"/>
  <c r="E22" i="3"/>
  <c r="I22" i="3"/>
  <c r="M22" i="3"/>
  <c r="I24" i="3"/>
  <c r="E24" i="3"/>
  <c r="M24" i="3"/>
  <c r="I25" i="3"/>
  <c r="E25" i="3"/>
  <c r="Q25" i="3" s="1"/>
  <c r="M25" i="3"/>
  <c r="I26" i="3"/>
  <c r="M26" i="3"/>
  <c r="E26" i="3"/>
  <c r="M27" i="3"/>
  <c r="E27" i="3"/>
  <c r="I27" i="3"/>
  <c r="M28" i="3"/>
  <c r="Q28" i="3" s="1"/>
  <c r="E28" i="3"/>
  <c r="I28" i="3"/>
  <c r="M29" i="3"/>
  <c r="E29" i="3"/>
  <c r="Q29" i="3" s="1"/>
  <c r="I29" i="3"/>
  <c r="P19" i="3"/>
  <c r="F20" i="3"/>
  <c r="J20" i="3"/>
  <c r="N20" i="3"/>
  <c r="J25" i="3"/>
  <c r="F25" i="3"/>
  <c r="N25" i="3"/>
  <c r="F30" i="3"/>
  <c r="J30" i="3"/>
  <c r="N30" i="3"/>
  <c r="M20" i="3"/>
  <c r="M30" i="3"/>
  <c r="M32" i="3"/>
  <c r="N19" i="3"/>
  <c r="N22" i="3"/>
  <c r="N24" i="3"/>
  <c r="N26" i="3"/>
  <c r="N27" i="3"/>
  <c r="N28" i="3"/>
  <c r="N29" i="3"/>
  <c r="N32" i="3"/>
  <c r="K34" i="3"/>
  <c r="K35" i="3"/>
  <c r="L34" i="3"/>
  <c r="I20" i="3"/>
  <c r="I30" i="3"/>
  <c r="I32" i="3"/>
  <c r="J19" i="3"/>
  <c r="J22" i="3"/>
  <c r="J24" i="3"/>
  <c r="J26" i="3"/>
  <c r="J27" i="3"/>
  <c r="J28" i="3"/>
  <c r="J29" i="3"/>
  <c r="J32" i="3"/>
  <c r="G34" i="3"/>
  <c r="H34" i="3"/>
  <c r="H35" i="3" s="1"/>
  <c r="E20" i="3"/>
  <c r="E30" i="3"/>
  <c r="E32" i="3"/>
  <c r="F19" i="3"/>
  <c r="F22" i="3"/>
  <c r="F24" i="3"/>
  <c r="F26" i="3"/>
  <c r="F27" i="3"/>
  <c r="F28" i="3"/>
  <c r="F29" i="3"/>
  <c r="F32" i="3"/>
  <c r="C34" i="3"/>
  <c r="D34" i="3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Q30" i="2"/>
  <c r="E13" i="2"/>
  <c r="F23" i="2"/>
  <c r="J23" i="2"/>
  <c r="N23" i="2"/>
  <c r="R23" i="2"/>
  <c r="Q23" i="2"/>
  <c r="M23" i="2"/>
  <c r="I23" i="2"/>
  <c r="Q8" i="2"/>
  <c r="R24" i="2"/>
  <c r="R25" i="2"/>
  <c r="R26" i="2"/>
  <c r="R27" i="2"/>
  <c r="R28" i="2"/>
  <c r="R29" i="2"/>
  <c r="R31" i="2"/>
  <c r="R32" i="2"/>
  <c r="R33" i="2"/>
  <c r="R35" i="2"/>
  <c r="Q24" i="2"/>
  <c r="Q25" i="2"/>
  <c r="Q26" i="2"/>
  <c r="Q27" i="2"/>
  <c r="Q28" i="2"/>
  <c r="Q29" i="2"/>
  <c r="Q31" i="2"/>
  <c r="Q32" i="2"/>
  <c r="Q33" i="2"/>
  <c r="Q35" i="2"/>
  <c r="N24" i="2"/>
  <c r="N25" i="2"/>
  <c r="N26" i="2"/>
  <c r="N27" i="2"/>
  <c r="N28" i="2"/>
  <c r="N29" i="2"/>
  <c r="N31" i="2"/>
  <c r="N32" i="2"/>
  <c r="N33" i="2"/>
  <c r="N35" i="2"/>
  <c r="M24" i="2"/>
  <c r="M25" i="2"/>
  <c r="M26" i="2"/>
  <c r="M27" i="2"/>
  <c r="M28" i="2"/>
  <c r="M29" i="2"/>
  <c r="M31" i="2"/>
  <c r="M32" i="2"/>
  <c r="M33" i="2"/>
  <c r="M35" i="2"/>
  <c r="J24" i="2"/>
  <c r="J25" i="2"/>
  <c r="J26" i="2"/>
  <c r="J27" i="2"/>
  <c r="J28" i="2"/>
  <c r="J29" i="2"/>
  <c r="J31" i="2"/>
  <c r="J32" i="2"/>
  <c r="J33" i="2"/>
  <c r="V33" i="2"/>
  <c r="J35" i="2"/>
  <c r="I24" i="2"/>
  <c r="I25" i="2"/>
  <c r="I26" i="2"/>
  <c r="U26" i="2" s="1"/>
  <c r="I27" i="2"/>
  <c r="I28" i="2"/>
  <c r="I29" i="2"/>
  <c r="I31" i="2"/>
  <c r="I32" i="2"/>
  <c r="I33" i="2"/>
  <c r="I35" i="2"/>
  <c r="F24" i="2"/>
  <c r="V24" i="2" s="1"/>
  <c r="F25" i="2"/>
  <c r="F26" i="2"/>
  <c r="V26" i="2" s="1"/>
  <c r="F27" i="2"/>
  <c r="F28" i="2"/>
  <c r="F29" i="2"/>
  <c r="F31" i="2"/>
  <c r="F32" i="2"/>
  <c r="F35" i="2"/>
  <c r="E35" i="2"/>
  <c r="R22" i="2"/>
  <c r="Q22" i="2"/>
  <c r="R20" i="2"/>
  <c r="Q20" i="2"/>
  <c r="R19" i="2"/>
  <c r="Q19" i="2"/>
  <c r="N22" i="2"/>
  <c r="M22" i="2"/>
  <c r="N20" i="2"/>
  <c r="M20" i="2"/>
  <c r="N19" i="2"/>
  <c r="M19" i="2"/>
  <c r="J22" i="2"/>
  <c r="I22" i="2"/>
  <c r="J20" i="2"/>
  <c r="I20" i="2"/>
  <c r="J19" i="2"/>
  <c r="I19" i="2"/>
  <c r="F22" i="2"/>
  <c r="E22" i="2"/>
  <c r="F20" i="2"/>
  <c r="F19" i="2"/>
  <c r="E19" i="2"/>
  <c r="U19" i="2" s="1"/>
  <c r="F9" i="2"/>
  <c r="F10" i="2"/>
  <c r="F11" i="2"/>
  <c r="F12" i="2"/>
  <c r="F13" i="2"/>
  <c r="F8" i="2"/>
  <c r="T19" i="2"/>
  <c r="V19" i="2"/>
  <c r="S19" i="2"/>
  <c r="J8" i="2"/>
  <c r="N8" i="2"/>
  <c r="R8" i="2"/>
  <c r="J9" i="2"/>
  <c r="N9" i="2"/>
  <c r="R9" i="2"/>
  <c r="J10" i="2"/>
  <c r="N10" i="2"/>
  <c r="R10" i="2"/>
  <c r="J11" i="2"/>
  <c r="N11" i="2"/>
  <c r="R11" i="2"/>
  <c r="J12" i="2"/>
  <c r="N12" i="2"/>
  <c r="R12" i="2"/>
  <c r="J13" i="2"/>
  <c r="N13" i="2"/>
  <c r="R13" i="2"/>
  <c r="E8" i="2"/>
  <c r="I8" i="2"/>
  <c r="M8" i="2"/>
  <c r="E9" i="2"/>
  <c r="I9" i="2"/>
  <c r="M9" i="2"/>
  <c r="Q9" i="2"/>
  <c r="E10" i="2"/>
  <c r="I10" i="2"/>
  <c r="M10" i="2"/>
  <c r="Q10" i="2"/>
  <c r="E11" i="2"/>
  <c r="E12" i="2"/>
  <c r="Q13" i="2"/>
  <c r="T7" i="2"/>
  <c r="F7" i="2"/>
  <c r="J7" i="2"/>
  <c r="N7" i="2"/>
  <c r="R7" i="2"/>
  <c r="V7" i="2"/>
  <c r="S7" i="2"/>
  <c r="E7" i="2"/>
  <c r="I7" i="2"/>
  <c r="M7" i="2"/>
  <c r="U7" i="2" s="1"/>
  <c r="Q7" i="2"/>
  <c r="O37" i="2"/>
  <c r="O38" i="2" s="1"/>
  <c r="P36" i="2"/>
  <c r="P37" i="2"/>
  <c r="K37" i="2"/>
  <c r="K38" i="2"/>
  <c r="L36" i="2"/>
  <c r="L37" i="2"/>
  <c r="G37" i="2"/>
  <c r="H36" i="2"/>
  <c r="H37" i="2"/>
  <c r="C37" i="2"/>
  <c r="D36" i="2"/>
  <c r="D37" i="2"/>
  <c r="E21" i="4"/>
  <c r="E22" i="4"/>
  <c r="E23" i="4"/>
  <c r="E24" i="4"/>
  <c r="E25" i="4"/>
  <c r="E26" i="4"/>
  <c r="E27" i="4"/>
  <c r="E28" i="4"/>
  <c r="E29" i="4"/>
  <c r="U29" i="4" s="1"/>
  <c r="F28" i="4"/>
  <c r="J28" i="4"/>
  <c r="N28" i="4"/>
  <c r="R28" i="4"/>
  <c r="Q29" i="4"/>
  <c r="E13" i="4"/>
  <c r="U13" i="4" s="1"/>
  <c r="I26" i="4"/>
  <c r="M26" i="4"/>
  <c r="Q26" i="4"/>
  <c r="R26" i="4"/>
  <c r="N26" i="4"/>
  <c r="J26" i="4"/>
  <c r="F26" i="4"/>
  <c r="N23" i="4"/>
  <c r="R23" i="4"/>
  <c r="J23" i="4"/>
  <c r="Q23" i="4"/>
  <c r="M23" i="4"/>
  <c r="Q8" i="4"/>
  <c r="S7" i="4"/>
  <c r="E7" i="4"/>
  <c r="I7" i="4"/>
  <c r="M7" i="4"/>
  <c r="Q7" i="4"/>
  <c r="E8" i="4"/>
  <c r="I8" i="4"/>
  <c r="M8" i="4"/>
  <c r="E9" i="4"/>
  <c r="I9" i="4"/>
  <c r="M9" i="4"/>
  <c r="Q9" i="4"/>
  <c r="E10" i="4"/>
  <c r="I10" i="4"/>
  <c r="M10" i="4"/>
  <c r="Q10" i="4"/>
  <c r="E12" i="4"/>
  <c r="S19" i="4"/>
  <c r="E19" i="4"/>
  <c r="I19" i="4"/>
  <c r="M19" i="4"/>
  <c r="Q19" i="4"/>
  <c r="I22" i="4"/>
  <c r="M22" i="4"/>
  <c r="Q22" i="4"/>
  <c r="I24" i="4"/>
  <c r="M24" i="4"/>
  <c r="Q24" i="4"/>
  <c r="I25" i="4"/>
  <c r="M25" i="4"/>
  <c r="U25" i="4" s="1"/>
  <c r="Q25" i="4"/>
  <c r="I27" i="4"/>
  <c r="M27" i="4"/>
  <c r="Q27" i="4"/>
  <c r="M28" i="4"/>
  <c r="Q28" i="4"/>
  <c r="I28" i="4"/>
  <c r="Q30" i="4"/>
  <c r="E30" i="4"/>
  <c r="I30" i="4"/>
  <c r="M30" i="4"/>
  <c r="Q31" i="4"/>
  <c r="E31" i="4"/>
  <c r="I31" i="4"/>
  <c r="M31" i="4"/>
  <c r="T7" i="4"/>
  <c r="F11" i="4"/>
  <c r="J11" i="4"/>
  <c r="N11" i="4"/>
  <c r="R11" i="4"/>
  <c r="T19" i="4"/>
  <c r="V19" i="4" s="1"/>
  <c r="F20" i="4"/>
  <c r="J20" i="4"/>
  <c r="N20" i="4"/>
  <c r="R20" i="4"/>
  <c r="J24" i="4"/>
  <c r="N24" i="4"/>
  <c r="R24" i="4"/>
  <c r="F24" i="4"/>
  <c r="J25" i="4"/>
  <c r="N25" i="4"/>
  <c r="R25" i="4"/>
  <c r="F25" i="4"/>
  <c r="N27" i="4"/>
  <c r="R27" i="4"/>
  <c r="J27" i="4"/>
  <c r="F27" i="4"/>
  <c r="F32" i="4"/>
  <c r="J32" i="4"/>
  <c r="N32" i="4"/>
  <c r="R32" i="4"/>
  <c r="Q20" i="4"/>
  <c r="Q32" i="4"/>
  <c r="Q34" i="4"/>
  <c r="R7" i="4"/>
  <c r="R8" i="4"/>
  <c r="R9" i="4"/>
  <c r="R10" i="4"/>
  <c r="R12" i="4"/>
  <c r="R13" i="4"/>
  <c r="R19" i="4"/>
  <c r="R22" i="4"/>
  <c r="R30" i="4"/>
  <c r="R31" i="4"/>
  <c r="R34" i="4"/>
  <c r="O36" i="4"/>
  <c r="O37" i="4" s="1"/>
  <c r="P35" i="4"/>
  <c r="P36" i="4"/>
  <c r="M20" i="4"/>
  <c r="M32" i="4"/>
  <c r="M34" i="4"/>
  <c r="N7" i="4"/>
  <c r="N35" i="4" s="1"/>
  <c r="N8" i="4"/>
  <c r="N9" i="4"/>
  <c r="N10" i="4"/>
  <c r="N12" i="4"/>
  <c r="N13" i="4"/>
  <c r="N19" i="4"/>
  <c r="N22" i="4"/>
  <c r="N30" i="4"/>
  <c r="N31" i="4"/>
  <c r="N34" i="4"/>
  <c r="K36" i="4"/>
  <c r="K37" i="4" s="1"/>
  <c r="L35" i="4"/>
  <c r="L37" i="4" s="1"/>
  <c r="L36" i="4"/>
  <c r="I20" i="4"/>
  <c r="I32" i="4"/>
  <c r="I34" i="4"/>
  <c r="J7" i="4"/>
  <c r="J8" i="4"/>
  <c r="J9" i="4"/>
  <c r="J10" i="4"/>
  <c r="J12" i="4"/>
  <c r="J13" i="4"/>
  <c r="J19" i="4"/>
  <c r="J22" i="4"/>
  <c r="J30" i="4"/>
  <c r="J31" i="4"/>
  <c r="J34" i="4"/>
  <c r="G36" i="4"/>
  <c r="H35" i="4"/>
  <c r="H36" i="4"/>
  <c r="E11" i="4"/>
  <c r="E20" i="4"/>
  <c r="E32" i="4"/>
  <c r="E34" i="4"/>
  <c r="F7" i="4"/>
  <c r="F8" i="4"/>
  <c r="F9" i="4"/>
  <c r="F10" i="4"/>
  <c r="F12" i="4"/>
  <c r="F13" i="4"/>
  <c r="F19" i="4"/>
  <c r="F22" i="4"/>
  <c r="F30" i="4"/>
  <c r="F31" i="4"/>
  <c r="F34" i="4"/>
  <c r="C36" i="4"/>
  <c r="C37" i="4" s="1"/>
  <c r="D35" i="4"/>
  <c r="D36" i="4"/>
  <c r="E23" i="7"/>
  <c r="E24" i="7"/>
  <c r="E25" i="7"/>
  <c r="E26" i="7"/>
  <c r="E27" i="7"/>
  <c r="E28" i="7"/>
  <c r="E29" i="7"/>
  <c r="E30" i="7"/>
  <c r="Q31" i="7"/>
  <c r="E13" i="7"/>
  <c r="Q8" i="7"/>
  <c r="S7" i="7"/>
  <c r="E7" i="7"/>
  <c r="I7" i="7"/>
  <c r="M7" i="7"/>
  <c r="Q7" i="7"/>
  <c r="E8" i="7"/>
  <c r="I8" i="7"/>
  <c r="M8" i="7"/>
  <c r="E9" i="7"/>
  <c r="I9" i="7"/>
  <c r="M9" i="7"/>
  <c r="Q9" i="7"/>
  <c r="E10" i="7"/>
  <c r="I10" i="7"/>
  <c r="M10" i="7"/>
  <c r="Q10" i="7"/>
  <c r="E12" i="7"/>
  <c r="Q13" i="7"/>
  <c r="S19" i="7"/>
  <c r="E19" i="7"/>
  <c r="I19" i="7"/>
  <c r="M19" i="7"/>
  <c r="Q19" i="7"/>
  <c r="E22" i="7"/>
  <c r="I22" i="7"/>
  <c r="M22" i="7"/>
  <c r="Q22" i="7"/>
  <c r="I23" i="7"/>
  <c r="M23" i="7"/>
  <c r="Q23" i="7"/>
  <c r="I24" i="7"/>
  <c r="M24" i="7"/>
  <c r="Q24" i="7"/>
  <c r="I25" i="7"/>
  <c r="M25" i="7"/>
  <c r="Q25" i="7"/>
  <c r="M26" i="7"/>
  <c r="Q26" i="7"/>
  <c r="I26" i="7"/>
  <c r="I27" i="7"/>
  <c r="M27" i="7"/>
  <c r="Q27" i="7"/>
  <c r="M28" i="7"/>
  <c r="Q28" i="7"/>
  <c r="I28" i="7"/>
  <c r="M29" i="7"/>
  <c r="Q29" i="7"/>
  <c r="U29" i="7" s="1"/>
  <c r="I29" i="7"/>
  <c r="M30" i="7"/>
  <c r="I30" i="7"/>
  <c r="Q30" i="7"/>
  <c r="Q32" i="7"/>
  <c r="E32" i="7"/>
  <c r="I32" i="7"/>
  <c r="U32" i="7" s="1"/>
  <c r="M32" i="7"/>
  <c r="Q33" i="7"/>
  <c r="E33" i="7"/>
  <c r="I33" i="7"/>
  <c r="M33" i="7"/>
  <c r="T7" i="7"/>
  <c r="V7" i="7"/>
  <c r="F11" i="7"/>
  <c r="J11" i="7"/>
  <c r="N11" i="7"/>
  <c r="R11" i="7"/>
  <c r="T19" i="7"/>
  <c r="V19" i="7"/>
  <c r="F20" i="7"/>
  <c r="J20" i="7"/>
  <c r="N20" i="7"/>
  <c r="R20" i="7"/>
  <c r="J23" i="7"/>
  <c r="N23" i="7"/>
  <c r="R23" i="7"/>
  <c r="F23" i="7"/>
  <c r="J24" i="7"/>
  <c r="N24" i="7"/>
  <c r="R24" i="7"/>
  <c r="F24" i="7"/>
  <c r="J25" i="7"/>
  <c r="N25" i="7"/>
  <c r="R25" i="7"/>
  <c r="F25" i="7"/>
  <c r="J26" i="7"/>
  <c r="N27" i="7"/>
  <c r="F27" i="7"/>
  <c r="J27" i="7"/>
  <c r="R27" i="7"/>
  <c r="R29" i="7"/>
  <c r="N30" i="7"/>
  <c r="V30" i="7" s="1"/>
  <c r="R30" i="7"/>
  <c r="F30" i="7"/>
  <c r="J30" i="7"/>
  <c r="R34" i="7"/>
  <c r="N34" i="7"/>
  <c r="J34" i="7"/>
  <c r="F34" i="7"/>
  <c r="Q20" i="7"/>
  <c r="Q34" i="7"/>
  <c r="R7" i="7"/>
  <c r="R8" i="7"/>
  <c r="R9" i="7"/>
  <c r="R10" i="7"/>
  <c r="R12" i="7"/>
  <c r="R13" i="7"/>
  <c r="R19" i="7"/>
  <c r="R22" i="7"/>
  <c r="R26" i="7"/>
  <c r="R28" i="7"/>
  <c r="R32" i="7"/>
  <c r="R33" i="7"/>
  <c r="O38" i="7"/>
  <c r="O39" i="7" s="1"/>
  <c r="P37" i="7"/>
  <c r="P39" i="7" s="1"/>
  <c r="P38" i="7"/>
  <c r="M20" i="7"/>
  <c r="M34" i="7"/>
  <c r="N7" i="7"/>
  <c r="N8" i="7"/>
  <c r="N9" i="7"/>
  <c r="N10" i="7"/>
  <c r="N12" i="7"/>
  <c r="N13" i="7"/>
  <c r="N19" i="7"/>
  <c r="N22" i="7"/>
  <c r="N26" i="7"/>
  <c r="N28" i="7"/>
  <c r="N29" i="7"/>
  <c r="N32" i="7"/>
  <c r="N33" i="7"/>
  <c r="K38" i="7"/>
  <c r="K39" i="7" s="1"/>
  <c r="L37" i="7"/>
  <c r="L38" i="7"/>
  <c r="I20" i="7"/>
  <c r="I34" i="7"/>
  <c r="J7" i="7"/>
  <c r="J8" i="7"/>
  <c r="J9" i="7"/>
  <c r="J10" i="7"/>
  <c r="J12" i="7"/>
  <c r="J13" i="7"/>
  <c r="J19" i="7"/>
  <c r="J22" i="7"/>
  <c r="J28" i="7"/>
  <c r="J29" i="7"/>
  <c r="J32" i="7"/>
  <c r="J33" i="7"/>
  <c r="G38" i="7"/>
  <c r="H37" i="7"/>
  <c r="H38" i="7"/>
  <c r="E11" i="7"/>
  <c r="E20" i="7"/>
  <c r="E34" i="7"/>
  <c r="F7" i="7"/>
  <c r="F8" i="7"/>
  <c r="F9" i="7"/>
  <c r="F10" i="7"/>
  <c r="F12" i="7"/>
  <c r="F13" i="7"/>
  <c r="F19" i="7"/>
  <c r="F22" i="7"/>
  <c r="F26" i="7"/>
  <c r="F28" i="7"/>
  <c r="F29" i="7"/>
  <c r="F32" i="7"/>
  <c r="F33" i="7"/>
  <c r="C38" i="7"/>
  <c r="C39" i="7" s="1"/>
  <c r="D37" i="7"/>
  <c r="D38" i="7"/>
  <c r="S15" i="8"/>
  <c r="E15" i="8"/>
  <c r="T22" i="8"/>
  <c r="V22" i="8" s="1"/>
  <c r="N22" i="8"/>
  <c r="R22" i="8"/>
  <c r="S22" i="8"/>
  <c r="U22" i="8" s="1"/>
  <c r="M22" i="8"/>
  <c r="Q22" i="8"/>
  <c r="T21" i="8"/>
  <c r="V21" i="8" s="1"/>
  <c r="N21" i="8"/>
  <c r="R21" i="8"/>
  <c r="S21" i="8"/>
  <c r="U21" i="8" s="1"/>
  <c r="M21" i="8"/>
  <c r="Q21" i="8"/>
  <c r="T20" i="8"/>
  <c r="V20" i="8" s="1"/>
  <c r="S20" i="8"/>
  <c r="U20" i="8" s="1"/>
  <c r="M20" i="8"/>
  <c r="Q20" i="8"/>
  <c r="R20" i="8"/>
  <c r="N20" i="8"/>
  <c r="T19" i="8"/>
  <c r="V19" i="8" s="1"/>
  <c r="N19" i="8"/>
  <c r="R19" i="8"/>
  <c r="S19" i="8"/>
  <c r="U19" i="8" s="1"/>
  <c r="Q19" i="8"/>
  <c r="M19" i="8"/>
  <c r="T18" i="8"/>
  <c r="V18" i="8" s="1"/>
  <c r="S18" i="8"/>
  <c r="U18" i="8" s="1"/>
  <c r="M18" i="8"/>
  <c r="Q18" i="8"/>
  <c r="R18" i="8"/>
  <c r="N18" i="8"/>
  <c r="T16" i="8"/>
  <c r="V16" i="8"/>
  <c r="S16" i="8"/>
  <c r="E16" i="8"/>
  <c r="I16" i="8"/>
  <c r="M16" i="8"/>
  <c r="Q16" i="8"/>
  <c r="R16" i="8"/>
  <c r="N16" i="8"/>
  <c r="J16" i="8"/>
  <c r="F16" i="8"/>
  <c r="S14" i="8"/>
  <c r="E14" i="8"/>
  <c r="I14" i="8"/>
  <c r="T13" i="8"/>
  <c r="V13" i="8"/>
  <c r="S13" i="8"/>
  <c r="E13" i="8"/>
  <c r="I13" i="8"/>
  <c r="M13" i="8"/>
  <c r="Q13" i="8"/>
  <c r="R13" i="8"/>
  <c r="N13" i="8"/>
  <c r="J13" i="8"/>
  <c r="F13" i="8"/>
  <c r="T12" i="8"/>
  <c r="V12" i="8"/>
  <c r="S12" i="8"/>
  <c r="E12" i="8"/>
  <c r="I12" i="8"/>
  <c r="M12" i="8"/>
  <c r="Q12" i="8"/>
  <c r="U12" i="8" s="1"/>
  <c r="R12" i="8"/>
  <c r="N12" i="8"/>
  <c r="J12" i="8"/>
  <c r="F12" i="8"/>
  <c r="T11" i="8"/>
  <c r="F11" i="8"/>
  <c r="J11" i="8"/>
  <c r="N11" i="8"/>
  <c r="R11" i="8"/>
  <c r="S11" i="8"/>
  <c r="U11" i="8"/>
  <c r="Q11" i="8"/>
  <c r="M11" i="8"/>
  <c r="I11" i="8"/>
  <c r="E11" i="8"/>
  <c r="T10" i="8"/>
  <c r="V10" i="8" s="1"/>
  <c r="S10" i="8"/>
  <c r="E10" i="8"/>
  <c r="I10" i="8"/>
  <c r="M10" i="8"/>
  <c r="Q10" i="8"/>
  <c r="R10" i="8"/>
  <c r="N10" i="8"/>
  <c r="J10" i="8"/>
  <c r="F10" i="8"/>
  <c r="T9" i="8"/>
  <c r="V9" i="8" s="1"/>
  <c r="S9" i="8"/>
  <c r="E9" i="8"/>
  <c r="I9" i="8"/>
  <c r="M9" i="8"/>
  <c r="Q9" i="8"/>
  <c r="R9" i="8"/>
  <c r="N9" i="8"/>
  <c r="J9" i="8"/>
  <c r="F9" i="8"/>
  <c r="T8" i="8"/>
  <c r="V8" i="8"/>
  <c r="S8" i="8"/>
  <c r="U8" i="8" s="1"/>
  <c r="E8" i="8"/>
  <c r="I8" i="8"/>
  <c r="M8" i="8"/>
  <c r="Q8" i="8"/>
  <c r="R8" i="8"/>
  <c r="N8" i="8"/>
  <c r="J8" i="8"/>
  <c r="F8" i="8"/>
  <c r="T7" i="8"/>
  <c r="V7" i="8" s="1"/>
  <c r="S7" i="8"/>
  <c r="E7" i="8"/>
  <c r="E33" i="8" s="1"/>
  <c r="I7" i="8"/>
  <c r="M7" i="8"/>
  <c r="Q7" i="8"/>
  <c r="R7" i="8"/>
  <c r="N7" i="8"/>
  <c r="J7" i="8"/>
  <c r="F7" i="8"/>
  <c r="S23" i="8"/>
  <c r="U23" i="8" s="1"/>
  <c r="S24" i="8"/>
  <c r="U24" i="8" s="1"/>
  <c r="E24" i="8"/>
  <c r="I24" i="8"/>
  <c r="M24" i="8"/>
  <c r="Q24" i="8"/>
  <c r="S25" i="8"/>
  <c r="U25" i="8" s="1"/>
  <c r="E25" i="8"/>
  <c r="I25" i="8"/>
  <c r="M25" i="8"/>
  <c r="Q25" i="8"/>
  <c r="S26" i="8"/>
  <c r="U26" i="8" s="1"/>
  <c r="E26" i="8"/>
  <c r="I26" i="8"/>
  <c r="M26" i="8"/>
  <c r="Q26" i="8"/>
  <c r="S27" i="8"/>
  <c r="U27" i="8"/>
  <c r="E27" i="8"/>
  <c r="I27" i="8"/>
  <c r="M27" i="8"/>
  <c r="Q27" i="8"/>
  <c r="S28" i="8"/>
  <c r="U28" i="8" s="1"/>
  <c r="E28" i="8"/>
  <c r="I28" i="8"/>
  <c r="M28" i="8"/>
  <c r="Q28" i="8"/>
  <c r="S29" i="8"/>
  <c r="U29" i="8"/>
  <c r="E29" i="8"/>
  <c r="I29" i="8"/>
  <c r="M29" i="8"/>
  <c r="Q29" i="8"/>
  <c r="S30" i="8"/>
  <c r="U30" i="8" s="1"/>
  <c r="T23" i="8"/>
  <c r="V23" i="8"/>
  <c r="N23" i="8"/>
  <c r="R23" i="8"/>
  <c r="T24" i="8"/>
  <c r="V24" i="8"/>
  <c r="T25" i="8"/>
  <c r="V25" i="8" s="1"/>
  <c r="F25" i="8"/>
  <c r="J25" i="8"/>
  <c r="N25" i="8"/>
  <c r="R25" i="8"/>
  <c r="T26" i="8"/>
  <c r="V26" i="8" s="1"/>
  <c r="T27" i="8"/>
  <c r="V27" i="8"/>
  <c r="T28" i="8"/>
  <c r="V28" i="8" s="1"/>
  <c r="F28" i="8"/>
  <c r="J28" i="8"/>
  <c r="N28" i="8"/>
  <c r="R28" i="8"/>
  <c r="T29" i="8"/>
  <c r="V29" i="8" s="1"/>
  <c r="T30" i="8"/>
  <c r="F30" i="8"/>
  <c r="J30" i="8"/>
  <c r="N30" i="8"/>
  <c r="R30" i="8"/>
  <c r="Q23" i="8"/>
  <c r="Q30" i="8"/>
  <c r="R24" i="8"/>
  <c r="R26" i="8"/>
  <c r="R27" i="8"/>
  <c r="R29" i="8"/>
  <c r="O33" i="8"/>
  <c r="O34" i="8"/>
  <c r="O35" i="8"/>
  <c r="P33" i="8"/>
  <c r="P34" i="8"/>
  <c r="M23" i="8"/>
  <c r="M30" i="8"/>
  <c r="N24" i="8"/>
  <c r="N26" i="8"/>
  <c r="N27" i="8"/>
  <c r="N29" i="8"/>
  <c r="K33" i="8"/>
  <c r="K34" i="8"/>
  <c r="L33" i="8"/>
  <c r="L35" i="8"/>
  <c r="L34" i="8"/>
  <c r="I30" i="8"/>
  <c r="J24" i="8"/>
  <c r="J26" i="8"/>
  <c r="J27" i="8"/>
  <c r="J29" i="8"/>
  <c r="G33" i="8"/>
  <c r="G34" i="8"/>
  <c r="H33" i="8"/>
  <c r="H34" i="8"/>
  <c r="E30" i="8"/>
  <c r="F33" i="8"/>
  <c r="F24" i="8"/>
  <c r="F26" i="8"/>
  <c r="F27" i="8"/>
  <c r="F29" i="8"/>
  <c r="C33" i="8"/>
  <c r="C34" i="8"/>
  <c r="C35" i="8" s="1"/>
  <c r="D33" i="8"/>
  <c r="D34" i="8"/>
  <c r="P33" i="3"/>
  <c r="V7" i="13"/>
  <c r="U30" i="2"/>
  <c r="U30" i="4"/>
  <c r="G38" i="2"/>
  <c r="Q27" i="3"/>
  <c r="Q12" i="3"/>
  <c r="Q26" i="3"/>
  <c r="U11" i="11"/>
  <c r="U20" i="9"/>
  <c r="U21" i="11"/>
  <c r="U23" i="11"/>
  <c r="Q19" i="6"/>
  <c r="U9" i="11"/>
  <c r="P35" i="3" l="1"/>
  <c r="J33" i="6"/>
  <c r="S39" i="9"/>
  <c r="S33" i="8"/>
  <c r="Q33" i="8"/>
  <c r="U34" i="8"/>
  <c r="T38" i="7"/>
  <c r="P32" i="6"/>
  <c r="J33" i="8"/>
  <c r="M33" i="8"/>
  <c r="N33" i="8"/>
  <c r="V11" i="8"/>
  <c r="U13" i="8"/>
  <c r="R34" i="8"/>
  <c r="F37" i="7"/>
  <c r="U33" i="7"/>
  <c r="J35" i="4"/>
  <c r="I36" i="4"/>
  <c r="R36" i="4"/>
  <c r="V32" i="4"/>
  <c r="V25" i="4"/>
  <c r="V24" i="4"/>
  <c r="U27" i="4"/>
  <c r="U9" i="4"/>
  <c r="U8" i="4"/>
  <c r="V23" i="4"/>
  <c r="H38" i="2"/>
  <c r="U10" i="2"/>
  <c r="F36" i="2"/>
  <c r="F37" i="2"/>
  <c r="J37" i="2"/>
  <c r="R37" i="2"/>
  <c r="U24" i="2"/>
  <c r="P34" i="3"/>
  <c r="Q8" i="3"/>
  <c r="F33" i="6"/>
  <c r="L34" i="6"/>
  <c r="Q27" i="6"/>
  <c r="M33" i="5"/>
  <c r="M34" i="1"/>
  <c r="U21" i="4"/>
  <c r="Q22" i="1"/>
  <c r="Q28" i="5"/>
  <c r="V19" i="9"/>
  <c r="U9" i="9"/>
  <c r="V10" i="11"/>
  <c r="J39" i="11"/>
  <c r="N39" i="11"/>
  <c r="E39" i="11"/>
  <c r="M39" i="11"/>
  <c r="M40" i="11" s="1"/>
  <c r="U13" i="13"/>
  <c r="M39" i="13"/>
  <c r="U32" i="13"/>
  <c r="U34" i="13"/>
  <c r="U10" i="4"/>
  <c r="V30" i="9"/>
  <c r="F34" i="8"/>
  <c r="F35" i="8" s="1"/>
  <c r="E34" i="8"/>
  <c r="E35" i="8" s="1"/>
  <c r="E36" i="8" s="1"/>
  <c r="T37" i="7"/>
  <c r="T39" i="7" s="1"/>
  <c r="R25" i="3"/>
  <c r="V21" i="13"/>
  <c r="H35" i="8"/>
  <c r="P35" i="8"/>
  <c r="O36" i="8" s="1"/>
  <c r="T33" i="8"/>
  <c r="V34" i="7"/>
  <c r="V27" i="7"/>
  <c r="U22" i="2"/>
  <c r="Q24" i="6"/>
  <c r="Q33" i="6" s="1"/>
  <c r="Q22" i="6"/>
  <c r="Q26" i="6"/>
  <c r="Q9" i="6"/>
  <c r="Q8" i="6"/>
  <c r="O32" i="6"/>
  <c r="O33" i="1"/>
  <c r="Q29" i="1"/>
  <c r="Q27" i="1"/>
  <c r="R23" i="1"/>
  <c r="Q10" i="1"/>
  <c r="Q8" i="1"/>
  <c r="V31" i="9"/>
  <c r="V25" i="9"/>
  <c r="R38" i="11"/>
  <c r="N38" i="11"/>
  <c r="N40" i="11" s="1"/>
  <c r="U27" i="11"/>
  <c r="R38" i="13"/>
  <c r="U33" i="13"/>
  <c r="F32" i="5"/>
  <c r="Q34" i="8"/>
  <c r="Q35" i="8" s="1"/>
  <c r="Q36" i="8" s="1"/>
  <c r="E37" i="7"/>
  <c r="U7" i="7"/>
  <c r="U28" i="7"/>
  <c r="M35" i="4"/>
  <c r="J36" i="2"/>
  <c r="M37" i="2"/>
  <c r="V30" i="8"/>
  <c r="T34" i="8"/>
  <c r="T35" i="8" s="1"/>
  <c r="U14" i="8"/>
  <c r="M34" i="8"/>
  <c r="I38" i="7"/>
  <c r="U28" i="4"/>
  <c r="E33" i="3"/>
  <c r="Q7" i="3"/>
  <c r="Q33" i="3" s="1"/>
  <c r="V20" i="2"/>
  <c r="K35" i="8"/>
  <c r="K36" i="8" s="1"/>
  <c r="M35" i="8"/>
  <c r="V33" i="8"/>
  <c r="I33" i="8"/>
  <c r="U16" i="8"/>
  <c r="N34" i="8"/>
  <c r="N35" i="8" s="1"/>
  <c r="Q38" i="7"/>
  <c r="V28" i="4"/>
  <c r="U26" i="4"/>
  <c r="U9" i="8"/>
  <c r="V23" i="7"/>
  <c r="U26" i="7"/>
  <c r="U19" i="7"/>
  <c r="S38" i="7"/>
  <c r="S39" i="7" s="1"/>
  <c r="S40" i="7" s="1"/>
  <c r="U8" i="7"/>
  <c r="M37" i="7"/>
  <c r="E36" i="4"/>
  <c r="E37" i="4" s="1"/>
  <c r="V7" i="4"/>
  <c r="T35" i="4"/>
  <c r="U24" i="4"/>
  <c r="Q36" i="4"/>
  <c r="U19" i="4"/>
  <c r="U7" i="4"/>
  <c r="E35" i="4"/>
  <c r="U22" i="4"/>
  <c r="R36" i="2"/>
  <c r="R38" i="2" s="1"/>
  <c r="E37" i="2"/>
  <c r="M34" i="3"/>
  <c r="O33" i="6"/>
  <c r="Q10" i="5"/>
  <c r="F38" i="9"/>
  <c r="F40" i="9" s="1"/>
  <c r="U8" i="9"/>
  <c r="V35" i="13"/>
  <c r="T39" i="9"/>
  <c r="S36" i="4"/>
  <c r="P33" i="1"/>
  <c r="D35" i="8"/>
  <c r="C36" i="8" s="1"/>
  <c r="G35" i="8"/>
  <c r="G36" i="8" s="1"/>
  <c r="J34" i="8"/>
  <c r="J35" i="8" s="1"/>
  <c r="I34" i="8"/>
  <c r="R33" i="8"/>
  <c r="R35" i="8" s="1"/>
  <c r="V34" i="8"/>
  <c r="U15" i="8"/>
  <c r="J38" i="7"/>
  <c r="R38" i="7"/>
  <c r="R37" i="7"/>
  <c r="R39" i="7" s="1"/>
  <c r="F35" i="4"/>
  <c r="F33" i="3"/>
  <c r="R25" i="5"/>
  <c r="E34" i="1"/>
  <c r="I39" i="11"/>
  <c r="V20" i="13"/>
  <c r="V9" i="2"/>
  <c r="T36" i="2"/>
  <c r="U28" i="2"/>
  <c r="V21" i="2"/>
  <c r="T37" i="2"/>
  <c r="U7" i="9"/>
  <c r="I38" i="9"/>
  <c r="U10" i="9"/>
  <c r="U34" i="11"/>
  <c r="U7" i="13"/>
  <c r="I38" i="13"/>
  <c r="Q38" i="13"/>
  <c r="Q40" i="13" s="1"/>
  <c r="Q41" i="13" s="1"/>
  <c r="U8" i="13"/>
  <c r="U10" i="13"/>
  <c r="V11" i="13"/>
  <c r="V38" i="13" s="1"/>
  <c r="S39" i="13"/>
  <c r="U19" i="13"/>
  <c r="S34" i="8"/>
  <c r="T38" i="9"/>
  <c r="V38" i="11"/>
  <c r="U7" i="8"/>
  <c r="U10" i="8"/>
  <c r="F38" i="7"/>
  <c r="F39" i="7" s="1"/>
  <c r="E38" i="7"/>
  <c r="E39" i="7" s="1"/>
  <c r="L39" i="7"/>
  <c r="M38" i="7"/>
  <c r="M39" i="7" s="1"/>
  <c r="F36" i="4"/>
  <c r="M36" i="2"/>
  <c r="M38" i="2" s="1"/>
  <c r="S37" i="2"/>
  <c r="J34" i="3"/>
  <c r="E32" i="6"/>
  <c r="Q7" i="6"/>
  <c r="O33" i="5"/>
  <c r="F33" i="1"/>
  <c r="I33" i="1"/>
  <c r="V20" i="4"/>
  <c r="V36" i="4" s="1"/>
  <c r="R22" i="1"/>
  <c r="P34" i="1"/>
  <c r="Q12" i="1"/>
  <c r="Q12" i="6"/>
  <c r="R20" i="3"/>
  <c r="S39" i="11"/>
  <c r="N38" i="7"/>
  <c r="N37" i="7"/>
  <c r="N39" i="7" s="1"/>
  <c r="M40" i="7" s="1"/>
  <c r="V24" i="7"/>
  <c r="U22" i="7"/>
  <c r="U10" i="7"/>
  <c r="Q37" i="7"/>
  <c r="Q39" i="7" s="1"/>
  <c r="Q40" i="7" s="1"/>
  <c r="S37" i="7"/>
  <c r="N36" i="4"/>
  <c r="M36" i="4"/>
  <c r="R35" i="4"/>
  <c r="R37" i="4" s="1"/>
  <c r="U31" i="4"/>
  <c r="I35" i="4"/>
  <c r="P38" i="2"/>
  <c r="O39" i="2" s="1"/>
  <c r="I36" i="2"/>
  <c r="U12" i="2"/>
  <c r="U8" i="2"/>
  <c r="F34" i="3"/>
  <c r="R19" i="3"/>
  <c r="O33" i="3"/>
  <c r="M33" i="6"/>
  <c r="J32" i="6"/>
  <c r="J34" i="6" s="1"/>
  <c r="Q9" i="5"/>
  <c r="Q7" i="5"/>
  <c r="E32" i="5"/>
  <c r="E34" i="5" s="1"/>
  <c r="Q28" i="1"/>
  <c r="Q24" i="1"/>
  <c r="R11" i="5"/>
  <c r="Q27" i="5"/>
  <c r="Q23" i="5"/>
  <c r="V24" i="9"/>
  <c r="U34" i="9"/>
  <c r="U29" i="9"/>
  <c r="U24" i="9"/>
  <c r="E38" i="9"/>
  <c r="S38" i="11"/>
  <c r="T39" i="11"/>
  <c r="U26" i="11"/>
  <c r="U30" i="11"/>
  <c r="E38" i="13"/>
  <c r="J38" i="13"/>
  <c r="R40" i="13"/>
  <c r="U12" i="13"/>
  <c r="N39" i="13"/>
  <c r="T39" i="13"/>
  <c r="V28" i="13"/>
  <c r="U29" i="13"/>
  <c r="U13" i="2"/>
  <c r="E36" i="2"/>
  <c r="N36" i="2"/>
  <c r="N38" i="2" s="1"/>
  <c r="U9" i="2"/>
  <c r="V11" i="2"/>
  <c r="N37" i="2"/>
  <c r="U31" i="2"/>
  <c r="U37" i="2" s="1"/>
  <c r="U29" i="2"/>
  <c r="R30" i="3"/>
  <c r="J33" i="3"/>
  <c r="N33" i="3"/>
  <c r="Q9" i="3"/>
  <c r="M33" i="3"/>
  <c r="J33" i="5"/>
  <c r="J34" i="5" s="1"/>
  <c r="N33" i="5"/>
  <c r="I33" i="5"/>
  <c r="H34" i="5"/>
  <c r="O32" i="5"/>
  <c r="R7" i="5"/>
  <c r="R32" i="5" s="1"/>
  <c r="P32" i="5"/>
  <c r="F34" i="1"/>
  <c r="F35" i="1" s="1"/>
  <c r="J34" i="1"/>
  <c r="J35" i="1" s="1"/>
  <c r="I34" i="1"/>
  <c r="I35" i="1" s="1"/>
  <c r="R20" i="1"/>
  <c r="J38" i="9"/>
  <c r="J40" i="9" s="1"/>
  <c r="I39" i="9"/>
  <c r="N39" i="9"/>
  <c r="R38" i="9"/>
  <c r="U27" i="9"/>
  <c r="U21" i="9"/>
  <c r="T38" i="11"/>
  <c r="F39" i="11"/>
  <c r="V28" i="11"/>
  <c r="F40" i="13"/>
  <c r="M40" i="13"/>
  <c r="M38" i="13"/>
  <c r="S38" i="13"/>
  <c r="S40" i="13" s="1"/>
  <c r="S41" i="13" s="1"/>
  <c r="I39" i="13"/>
  <c r="I40" i="13" s="1"/>
  <c r="Q39" i="13"/>
  <c r="V22" i="13"/>
  <c r="V29" i="13"/>
  <c r="V32" i="13"/>
  <c r="D39" i="7"/>
  <c r="H39" i="7"/>
  <c r="J37" i="7"/>
  <c r="V20" i="7"/>
  <c r="V38" i="7" s="1"/>
  <c r="V11" i="7"/>
  <c r="U30" i="7"/>
  <c r="U27" i="7"/>
  <c r="U23" i="7"/>
  <c r="U9" i="7"/>
  <c r="I37" i="7"/>
  <c r="I39" i="7" s="1"/>
  <c r="U13" i="7"/>
  <c r="D37" i="4"/>
  <c r="H37" i="4"/>
  <c r="J36" i="4"/>
  <c r="J37" i="4" s="1"/>
  <c r="P37" i="4"/>
  <c r="O38" i="4" s="1"/>
  <c r="V11" i="4"/>
  <c r="U12" i="4"/>
  <c r="Q35" i="4"/>
  <c r="S37" i="4"/>
  <c r="S35" i="4"/>
  <c r="Q36" i="2"/>
  <c r="Q38" i="2" s="1"/>
  <c r="Q39" i="2" s="1"/>
  <c r="I37" i="2"/>
  <c r="Q37" i="2"/>
  <c r="V27" i="2"/>
  <c r="U25" i="2"/>
  <c r="V23" i="2"/>
  <c r="D35" i="3"/>
  <c r="E34" i="3"/>
  <c r="N33" i="6"/>
  <c r="R29" i="6"/>
  <c r="R25" i="6"/>
  <c r="E33" i="6"/>
  <c r="N32" i="6"/>
  <c r="I32" i="6"/>
  <c r="Q10" i="6"/>
  <c r="R32" i="6"/>
  <c r="R29" i="5"/>
  <c r="N32" i="5"/>
  <c r="N34" i="5" s="1"/>
  <c r="J33" i="1"/>
  <c r="N33" i="1"/>
  <c r="M33" i="1"/>
  <c r="R33" i="1"/>
  <c r="U21" i="2"/>
  <c r="R11" i="1"/>
  <c r="Q25" i="5"/>
  <c r="Q20" i="3"/>
  <c r="O34" i="3"/>
  <c r="E39" i="9"/>
  <c r="L40" i="9"/>
  <c r="K41" i="9" s="1"/>
  <c r="V23" i="9"/>
  <c r="V11" i="9"/>
  <c r="V38" i="9" s="1"/>
  <c r="E38" i="11"/>
  <c r="J38" i="11"/>
  <c r="J40" i="11" s="1"/>
  <c r="Q38" i="11"/>
  <c r="Q40" i="11" s="1"/>
  <c r="R39" i="11"/>
  <c r="R40" i="11" s="1"/>
  <c r="U24" i="11"/>
  <c r="T38" i="13"/>
  <c r="T40" i="13" s="1"/>
  <c r="E39" i="13"/>
  <c r="J39" i="13"/>
  <c r="R39" i="13"/>
  <c r="S36" i="2"/>
  <c r="V25" i="2"/>
  <c r="U32" i="2"/>
  <c r="U27" i="2"/>
  <c r="I34" i="3"/>
  <c r="N34" i="3"/>
  <c r="Q24" i="3"/>
  <c r="Q19" i="3"/>
  <c r="I33" i="3"/>
  <c r="R33" i="3"/>
  <c r="R20" i="6"/>
  <c r="I33" i="6"/>
  <c r="R23" i="6"/>
  <c r="F32" i="6"/>
  <c r="F34" i="6" s="1"/>
  <c r="M32" i="6"/>
  <c r="E33" i="5"/>
  <c r="F33" i="5"/>
  <c r="F34" i="5" s="1"/>
  <c r="M32" i="5"/>
  <c r="O34" i="1"/>
  <c r="N34" i="1"/>
  <c r="H35" i="1"/>
  <c r="G36" i="1" s="1"/>
  <c r="E33" i="1"/>
  <c r="U21" i="7"/>
  <c r="Q25" i="1"/>
  <c r="R30" i="1"/>
  <c r="R24" i="1"/>
  <c r="Q13" i="1"/>
  <c r="Q9" i="1"/>
  <c r="Q12" i="5"/>
  <c r="Q26" i="5"/>
  <c r="Q22" i="5"/>
  <c r="R20" i="5"/>
  <c r="N38" i="9"/>
  <c r="V29" i="9"/>
  <c r="U33" i="9"/>
  <c r="U25" i="9"/>
  <c r="U13" i="9"/>
  <c r="M38" i="9"/>
  <c r="M40" i="9" s="1"/>
  <c r="M41" i="9" s="1"/>
  <c r="S38" i="9"/>
  <c r="R39" i="9"/>
  <c r="I38" i="11"/>
  <c r="U18" i="11"/>
  <c r="U20" i="11"/>
  <c r="V35" i="11"/>
  <c r="N38" i="13"/>
  <c r="N40" i="13" s="1"/>
  <c r="U9" i="13"/>
  <c r="V27" i="13"/>
  <c r="U30" i="13"/>
  <c r="U39" i="13" s="1"/>
  <c r="M35" i="3"/>
  <c r="E35" i="3"/>
  <c r="C35" i="3"/>
  <c r="C36" i="3" s="1"/>
  <c r="I35" i="3"/>
  <c r="G35" i="3"/>
  <c r="G36" i="3" s="1"/>
  <c r="N34" i="6"/>
  <c r="I34" i="6"/>
  <c r="I35" i="6" s="1"/>
  <c r="H34" i="6"/>
  <c r="G35" i="6" s="1"/>
  <c r="M34" i="6"/>
  <c r="P33" i="6"/>
  <c r="C34" i="6"/>
  <c r="C35" i="6" s="1"/>
  <c r="K35" i="6"/>
  <c r="M34" i="5"/>
  <c r="I34" i="5"/>
  <c r="I35" i="5" s="1"/>
  <c r="K35" i="5"/>
  <c r="D34" i="5"/>
  <c r="Q8" i="5"/>
  <c r="P33" i="5"/>
  <c r="P34" i="5" s="1"/>
  <c r="C34" i="5"/>
  <c r="G35" i="5"/>
  <c r="E35" i="1"/>
  <c r="E36" i="1" s="1"/>
  <c r="L35" i="1"/>
  <c r="C35" i="1"/>
  <c r="C41" i="13"/>
  <c r="K41" i="13"/>
  <c r="G41" i="13"/>
  <c r="O41" i="13"/>
  <c r="M41" i="13"/>
  <c r="F40" i="11"/>
  <c r="E40" i="11"/>
  <c r="G41" i="11"/>
  <c r="O41" i="11"/>
  <c r="K41" i="11"/>
  <c r="C41" i="11"/>
  <c r="N40" i="9"/>
  <c r="I40" i="9"/>
  <c r="Q40" i="9"/>
  <c r="D40" i="9"/>
  <c r="C40" i="9"/>
  <c r="H40" i="9"/>
  <c r="G40" i="9"/>
  <c r="P40" i="9"/>
  <c r="O40" i="9"/>
  <c r="E40" i="9"/>
  <c r="E41" i="9" s="1"/>
  <c r="K40" i="7"/>
  <c r="G39" i="7"/>
  <c r="G40" i="7" s="1"/>
  <c r="V37" i="7"/>
  <c r="C40" i="7"/>
  <c r="O40" i="7"/>
  <c r="N37" i="4"/>
  <c r="C38" i="4"/>
  <c r="U36" i="4"/>
  <c r="I37" i="4"/>
  <c r="F37" i="4"/>
  <c r="G37" i="4"/>
  <c r="G38" i="4" s="1"/>
  <c r="T36" i="4"/>
  <c r="T37" i="4" s="1"/>
  <c r="S38" i="4" s="1"/>
  <c r="K38" i="4"/>
  <c r="C36" i="1"/>
  <c r="K36" i="1"/>
  <c r="L38" i="2"/>
  <c r="G39" i="2"/>
  <c r="J38" i="2"/>
  <c r="F38" i="2"/>
  <c r="D38" i="2"/>
  <c r="C38" i="2"/>
  <c r="C39" i="2" s="1"/>
  <c r="K39" i="2"/>
  <c r="O35" i="3"/>
  <c r="O36" i="3" s="1"/>
  <c r="O34" i="6"/>
  <c r="O34" i="5"/>
  <c r="O35" i="1"/>
  <c r="S40" i="9"/>
  <c r="S38" i="2"/>
  <c r="M41" i="11" l="1"/>
  <c r="V39" i="9"/>
  <c r="N35" i="3"/>
  <c r="I36" i="1"/>
  <c r="E35" i="5"/>
  <c r="U36" i="2"/>
  <c r="U38" i="2" s="1"/>
  <c r="T40" i="9"/>
  <c r="V39" i="13"/>
  <c r="V40" i="13" s="1"/>
  <c r="Q37" i="4"/>
  <c r="Q38" i="4" s="1"/>
  <c r="E38" i="4"/>
  <c r="O35" i="6"/>
  <c r="P34" i="6"/>
  <c r="R34" i="1"/>
  <c r="R35" i="1" s="1"/>
  <c r="M35" i="1"/>
  <c r="E41" i="11"/>
  <c r="C35" i="5"/>
  <c r="R33" i="5"/>
  <c r="Q33" i="1"/>
  <c r="N35" i="1"/>
  <c r="E34" i="6"/>
  <c r="E35" i="6" s="1"/>
  <c r="V39" i="11"/>
  <c r="V40" i="11" s="1"/>
  <c r="V36" i="2"/>
  <c r="E40" i="13"/>
  <c r="E41" i="13" s="1"/>
  <c r="S40" i="11"/>
  <c r="S35" i="8"/>
  <c r="S36" i="8" s="1"/>
  <c r="J39" i="7"/>
  <c r="I40" i="7" s="1"/>
  <c r="M39" i="2"/>
  <c r="M37" i="4"/>
  <c r="M38" i="4" s="1"/>
  <c r="S41" i="9"/>
  <c r="C41" i="9"/>
  <c r="U39" i="9"/>
  <c r="Q33" i="5"/>
  <c r="U38" i="7"/>
  <c r="R33" i="6"/>
  <c r="R34" i="6" s="1"/>
  <c r="Q34" i="3"/>
  <c r="Q35" i="3" s="1"/>
  <c r="Q36" i="3" s="1"/>
  <c r="V40" i="9"/>
  <c r="Q34" i="1"/>
  <c r="R34" i="3"/>
  <c r="R35" i="3" s="1"/>
  <c r="I38" i="2"/>
  <c r="I39" i="2" s="1"/>
  <c r="U33" i="8"/>
  <c r="U35" i="8" s="1"/>
  <c r="Q41" i="11"/>
  <c r="R34" i="5"/>
  <c r="T40" i="11"/>
  <c r="S41" i="11" s="1"/>
  <c r="Q32" i="6"/>
  <c r="Q34" i="6" s="1"/>
  <c r="Q35" i="6" s="1"/>
  <c r="U38" i="13"/>
  <c r="U40" i="13" s="1"/>
  <c r="U38" i="9"/>
  <c r="U35" i="4"/>
  <c r="U37" i="4" s="1"/>
  <c r="M36" i="8"/>
  <c r="U37" i="7"/>
  <c r="U39" i="7" s="1"/>
  <c r="I38" i="4"/>
  <c r="E40" i="7"/>
  <c r="J35" i="3"/>
  <c r="I36" i="3" s="1"/>
  <c r="E38" i="2"/>
  <c r="E39" i="2" s="1"/>
  <c r="J40" i="13"/>
  <c r="I41" i="13" s="1"/>
  <c r="F35" i="3"/>
  <c r="T38" i="2"/>
  <c r="P35" i="1"/>
  <c r="O36" i="1" s="1"/>
  <c r="V35" i="4"/>
  <c r="V37" i="4" s="1"/>
  <c r="I35" i="8"/>
  <c r="I36" i="8" s="1"/>
  <c r="S39" i="2"/>
  <c r="E36" i="3"/>
  <c r="M36" i="1"/>
  <c r="O41" i="9"/>
  <c r="I41" i="9"/>
  <c r="U39" i="11"/>
  <c r="U40" i="11" s="1"/>
  <c r="U41" i="11" s="1"/>
  <c r="R40" i="9"/>
  <c r="Q41" i="9" s="1"/>
  <c r="Q32" i="5"/>
  <c r="Q34" i="5" s="1"/>
  <c r="I40" i="11"/>
  <c r="I41" i="11" s="1"/>
  <c r="V35" i="8"/>
  <c r="U36" i="8" s="1"/>
  <c r="V37" i="2"/>
  <c r="V38" i="2" s="1"/>
  <c r="U39" i="2" s="1"/>
  <c r="M36" i="3"/>
  <c r="M35" i="6"/>
  <c r="M35" i="5"/>
  <c r="O35" i="5"/>
  <c r="G41" i="9"/>
  <c r="V39" i="7"/>
  <c r="U40" i="7" s="1"/>
  <c r="U40" i="9" l="1"/>
  <c r="U41" i="9" s="1"/>
  <c r="Q35" i="1"/>
  <c r="Q36" i="1" s="1"/>
  <c r="U41" i="13"/>
  <c r="Q35" i="5"/>
  <c r="U38" i="4"/>
</calcChain>
</file>

<file path=xl/sharedStrings.xml><?xml version="1.0" encoding="utf-8"?>
<sst xmlns="http://schemas.openxmlformats.org/spreadsheetml/2006/main" count="988" uniqueCount="137">
  <si>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</si>
  <si>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</si>
  <si>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</si>
  <si>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</si>
  <si>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</si>
  <si>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</si>
  <si>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</si>
  <si>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</si>
  <si>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</si>
  <si>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</si>
  <si>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</si>
  <si>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</si>
  <si>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</si>
  <si>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</si>
  <si>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</si>
  <si>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</si>
  <si>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</si>
  <si>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</si>
  <si>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</si>
  <si>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</si>
  <si>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</si>
  <si>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</si>
  <si>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Физика</t>
  </si>
  <si>
    <t>Струка:  ЕЛЕКТРОТЕХНИКА</t>
  </si>
  <si>
    <t>Основе електротехнике</t>
  </si>
  <si>
    <t>Техничко цртање</t>
  </si>
  <si>
    <t>Електроника</t>
  </si>
  <si>
    <t>Индустријска електроника</t>
  </si>
  <si>
    <t>Електромоторни погони</t>
  </si>
  <si>
    <t>Практична настава</t>
  </si>
  <si>
    <t>Основе предузетништва</t>
  </si>
  <si>
    <t>Математика *</t>
  </si>
  <si>
    <t>Струка:   ЕЛЕКТРОТЕХНИКА</t>
  </si>
  <si>
    <t>Занимање:  ТЕХНИЧАР ЕЛЕКТРОНИКЕ</t>
  </si>
  <si>
    <t>Електроенергетика</t>
  </si>
  <si>
    <t>Дигитална техника</t>
  </si>
  <si>
    <t>Занимање:  ТЕХНИЧАР РАЧУНАРСТВА</t>
  </si>
  <si>
    <t>Рачунарске компоненете</t>
  </si>
  <si>
    <t>Занимање: АУТОЕЛЕКТРИЧАР</t>
  </si>
  <si>
    <t>СУС мотори</t>
  </si>
  <si>
    <t>Занимање:  ЕЛЕКТРИЧАР</t>
  </si>
  <si>
    <t>Електроенергетски системи</t>
  </si>
  <si>
    <t>Електричне инсталације и освјетљење</t>
  </si>
  <si>
    <t>Занимање: ЕЛЕКТРОНИЧАР МЕХАНИЧАР</t>
  </si>
  <si>
    <t>Електрична мјерења</t>
  </si>
  <si>
    <t>Електронски склопови</t>
  </si>
  <si>
    <t>Занимање:  ЕЛЕКТРОНИЧАР ТЕЛЕКОМУНИКАЦИЈА</t>
  </si>
  <si>
    <t>Телекомуникациони системи и уређаји</t>
  </si>
  <si>
    <t>Примјена рачунара</t>
  </si>
  <si>
    <t>Занимање: ТЕХНИЧАР ЕЛЕКТРОЕНЕРГЕТИКЕ</t>
  </si>
  <si>
    <t>* Ознака предмета који се изучава као изборни у IV разреду у складу са законом.</t>
  </si>
  <si>
    <t>*** Планиране Годишњим програмом рада школе у складу са законом.</t>
  </si>
  <si>
    <t>** До два часа седмично у складу са законом</t>
  </si>
  <si>
    <t>Остали облици наставе**</t>
  </si>
  <si>
    <t>Пројекат седмице***</t>
  </si>
  <si>
    <t xml:space="preserve">Електрична мјерења </t>
  </si>
  <si>
    <t>Занимање:  ТЕХНИЧАР ЗА МЕХАТРОНИКУ</t>
  </si>
  <si>
    <t>Хемија</t>
  </si>
  <si>
    <t>Изборни предмет</t>
  </si>
  <si>
    <t>Електроника на моторним возилима</t>
  </si>
  <si>
    <t>Електричне инсталације на моторним возилима</t>
  </si>
  <si>
    <t>Аутоматика</t>
  </si>
  <si>
    <t>Електро струка</t>
  </si>
  <si>
    <t>Машинска струка</t>
  </si>
  <si>
    <t>Екологија и заштита животне средине</t>
  </si>
  <si>
    <t>Електричне машине и уређаји</t>
  </si>
  <si>
    <t>Електронски уређаји и склопови</t>
  </si>
  <si>
    <t>Комуникациона  и примопредајна техника</t>
  </si>
  <si>
    <t>Географија</t>
  </si>
  <si>
    <t>Електротехнички материјали</t>
  </si>
  <si>
    <t xml:space="preserve"> </t>
  </si>
  <si>
    <t>Занимање: ТЕХНИЧАР ТЕЛЕКОМУНИКАЦИЈА</t>
  </si>
  <si>
    <t>Телекомуникациона мјерења</t>
  </si>
  <si>
    <t xml:space="preserve">Телекомуникационе мреже </t>
  </si>
  <si>
    <t>Рачунарске мреже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</si>
  <si>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</si>
  <si>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</si>
  <si>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</si>
  <si>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Математика **</t>
  </si>
  <si>
    <t>Електричне инсталације и освјетљење **</t>
  </si>
  <si>
    <t>Примјена рачунара **</t>
  </si>
  <si>
    <t>Електричне машине **</t>
  </si>
  <si>
    <t>Електроенергетски системи **</t>
  </si>
  <si>
    <t>Остали облици наставе ***</t>
  </si>
  <si>
    <t>Пројекат седмице ****</t>
  </si>
  <si>
    <t>Електроника **</t>
  </si>
  <si>
    <t>Примопредајници **</t>
  </si>
  <si>
    <t>Програмирање и програмски језици **</t>
  </si>
  <si>
    <t>Рачунарске мреже **</t>
  </si>
  <si>
    <t>Аутоматика **</t>
  </si>
  <si>
    <t>Базе података **</t>
  </si>
  <si>
    <t>Примјена рачунара са програмирањем **</t>
  </si>
  <si>
    <t>Основе телекомуникација **</t>
  </si>
  <si>
    <t>Системи преноса **</t>
  </si>
  <si>
    <t>Струка: ЕЛЕКТРОТЕХНИКА</t>
  </si>
  <si>
    <t xml:space="preserve">Занимање: ТЕХНИЧАР МЕХАТРОНИКЕ  </t>
  </si>
  <si>
    <t>Конструисање **</t>
  </si>
  <si>
    <t>Механика</t>
  </si>
  <si>
    <t>Технологија материјала</t>
  </si>
  <si>
    <t>Mехатроника**</t>
  </si>
  <si>
    <t>Основе електротехнике и електронике</t>
  </si>
  <si>
    <t>Основе роботике</t>
  </si>
  <si>
    <t>Регулациона и управљачка техника</t>
  </si>
  <si>
    <t>Рачунари и програмирање**</t>
  </si>
  <si>
    <t>Технологија обраде</t>
  </si>
  <si>
    <t>Мотори и моторна возила**</t>
  </si>
  <si>
    <t>Компјутерска графика</t>
  </si>
  <si>
    <t>Мјерна техника**</t>
  </si>
  <si>
    <t>Енергетика**</t>
  </si>
  <si>
    <t>Хидраулика и пнеуматика</t>
  </si>
  <si>
    <t>Аутоматизација производње</t>
  </si>
  <si>
    <t>* Изборни предмет</t>
  </si>
  <si>
    <t>Остали облици наставе***</t>
  </si>
  <si>
    <t>Пројекат седмице****</t>
  </si>
  <si>
    <t>** Ознака предмета који се изучава као изборни у IV разреду у складу са законом</t>
  </si>
  <si>
    <t>*** До два часа седмично у складу са законом</t>
  </si>
  <si>
    <t>**** Планиране Годишњим програмом рада школе у складу са законом</t>
  </si>
  <si>
    <t>Занимање: ТЕХНИЧАР ИНФОРМАЦИОНИХ ТЕХНОЛОГИЈА</t>
  </si>
  <si>
    <t>Рачунарска графика и мултимедија</t>
  </si>
  <si>
    <t>Програмирање**</t>
  </si>
  <si>
    <t>Апликативни програми**</t>
  </si>
  <si>
    <t xml:space="preserve">Електроника </t>
  </si>
  <si>
    <t>Rачунарски хардвер</t>
  </si>
  <si>
    <t xml:space="preserve">Веб дизајн </t>
  </si>
  <si>
    <t>Веб програмирање**</t>
  </si>
  <si>
    <t>Оперативни системи</t>
  </si>
  <si>
    <t xml:space="preserve">Рачунарске мреже и комуникације** </t>
  </si>
  <si>
    <t>Информациони системи и базе података</t>
  </si>
  <si>
    <t xml:space="preserve">Заштита информационих система </t>
  </si>
  <si>
    <t>Електронско пословање</t>
  </si>
  <si>
    <t xml:space="preserve">Техничка документација 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</si>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</sst>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wrapText="1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23" xfId="0" applyFont="1" applyFill="1" applyBorder="1" applyProtection="1"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Protection="1"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vertical="center" wrapText="1"/>
    </xf>
    <xf numFmtId="1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1" fontId="3" fillId="0" borderId="3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  <protection locked="0"/>
    </xf>
    <xf numFmtId="1" fontId="3" fillId="0" borderId="43" xfId="0" applyNumberFormat="1" applyFont="1" applyBorder="1" applyAlignment="1">
      <alignment horizontal="center" vertical="center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/>
      <protection locked="0"/>
    </xf>
    <xf numFmtId="1" fontId="3" fillId="0" borderId="44" xfId="0" applyNumberFormat="1" applyFont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 vertical="center" wrapText="1"/>
    </xf>
    <xf numFmtId="0" fontId="3" fillId="0" borderId="25" xfId="0" applyFont="1" applyBorder="1" applyProtection="1"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 applyProtection="1">
      <alignment horizontal="left" vertical="center" wrapText="1"/>
      <protection locked="0"/>
    </xf>
    <xf numFmtId="1" fontId="3" fillId="0" borderId="49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1" fontId="3" fillId="0" borderId="51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61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61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27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left" vertical="center" wrapText="1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wrapText="1"/>
    </xf>
    <xf numFmtId="1" fontId="6" fillId="0" borderId="31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18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1" fontId="6" fillId="0" borderId="40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3" fillId="0" borderId="78" xfId="0" applyNumberFormat="1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1" fontId="3" fillId="0" borderId="28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3" fillId="0" borderId="82" xfId="0" applyNumberFormat="1" applyFont="1" applyBorder="1" applyAlignment="1">
      <alignment horizontal="center" vertical="center" wrapText="1"/>
    </xf>
    <xf numFmtId="1" fontId="3" fillId="0" borderId="83" xfId="0" applyNumberFormat="1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2" fillId="0" borderId="97" xfId="0" applyFont="1" applyBorder="1" applyAlignment="1" applyProtection="1">
      <alignment horizontal="left" vertical="center" wrapText="1"/>
      <protection locked="0"/>
    </xf>
    <xf numFmtId="0" fontId="2" fillId="0" borderId="88" xfId="0" applyFont="1" applyBorder="1" applyAlignment="1" applyProtection="1">
      <alignment horizontal="left" vertical="center" wrapText="1"/>
      <protection locked="0"/>
    </xf>
    <xf numFmtId="0" fontId="2" fillId="0" borderId="76" xfId="0" applyFont="1" applyBorder="1" applyAlignment="1" applyProtection="1">
      <alignment horizontal="left" vertical="center" wrapText="1"/>
      <protection locked="0"/>
    </xf>
    <xf numFmtId="0" fontId="2" fillId="0" borderId="93" xfId="0" applyFont="1" applyBorder="1" applyAlignment="1" applyProtection="1">
      <alignment horizontal="left" vertical="center" wrapText="1"/>
      <protection locked="0"/>
    </xf>
    <xf numFmtId="0" fontId="2" fillId="0" borderId="9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" fontId="3" fillId="0" borderId="7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63" xfId="0" applyFont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7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8"/>
  <sheetViews>
    <sheetView topLeftCell="A16" zoomScaleNormal="100" workbookViewId="0">
      <selection activeCell="X44" sqref="X44"/>
    </sheetView>
  </sheetViews>
  <sheetFormatPr defaultColWidth="9.140625" defaultRowHeight="12.75" x14ac:dyDescent="0.2"/>
  <cols>
    <col min="1" max="1" width="3.7109375" style="1" customWidth="1"/>
    <col min="2" max="2" width="39.42578125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3" width="6.140625" style="2" customWidth="1"/>
    <col min="24" max="24" width="4.28515625" style="2" customWidth="1"/>
    <col min="25" max="25" width="3.7109375" style="1" customWidth="1"/>
    <col min="26" max="27" width="5" style="1" customWidth="1"/>
    <col min="28" max="16384" width="9.140625" style="1"/>
  </cols>
  <sheetData>
    <row r="1" spans="1:29" ht="15" customHeight="1" x14ac:dyDescent="0.2">
      <c r="A1" s="300" t="s">
        <v>23</v>
      </c>
      <c r="B1" s="301"/>
      <c r="C1" s="301"/>
      <c r="D1" s="301"/>
      <c r="E1" s="301"/>
      <c r="F1" s="301"/>
      <c r="G1" s="301"/>
    </row>
    <row r="2" spans="1:29" ht="15" customHeight="1" x14ac:dyDescent="0.2">
      <c r="A2" s="302" t="s">
        <v>49</v>
      </c>
      <c r="B2" s="303"/>
      <c r="C2" s="303"/>
      <c r="D2" s="303"/>
      <c r="E2" s="303"/>
      <c r="F2" s="303"/>
      <c r="G2" s="303"/>
    </row>
    <row r="3" spans="1:29" ht="15" customHeight="1" thickBot="1" x14ac:dyDescent="0.25">
      <c r="A3" s="60"/>
      <c r="B3" s="61"/>
    </row>
    <row r="4" spans="1:29" ht="1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1" t="s">
        <v>4</v>
      </c>
      <c r="P4" s="309"/>
      <c r="Q4" s="309"/>
      <c r="R4" s="309"/>
      <c r="S4" s="312" t="s">
        <v>5</v>
      </c>
      <c r="T4" s="313"/>
      <c r="U4" s="313"/>
      <c r="V4" s="314"/>
      <c r="W4" s="90"/>
      <c r="X4" s="90"/>
      <c r="Y4" s="86"/>
      <c r="Z4" s="86"/>
      <c r="AA4" s="86"/>
      <c r="AB4" s="86"/>
      <c r="AC4" s="86"/>
    </row>
    <row r="5" spans="1:29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83" t="s">
        <v>6</v>
      </c>
      <c r="P5" s="280"/>
      <c r="Q5" s="281" t="s">
        <v>7</v>
      </c>
      <c r="R5" s="283"/>
      <c r="S5" s="279" t="s">
        <v>6</v>
      </c>
      <c r="T5" s="280"/>
      <c r="U5" s="281" t="s">
        <v>7</v>
      </c>
      <c r="V5" s="282"/>
      <c r="W5" s="90"/>
      <c r="X5" s="90"/>
      <c r="Y5" s="86"/>
      <c r="Z5" s="86"/>
      <c r="AA5" s="86"/>
      <c r="AB5" s="86"/>
      <c r="AC5" s="86"/>
    </row>
    <row r="6" spans="1:29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5" t="s">
        <v>9</v>
      </c>
      <c r="T6" s="96" t="s">
        <v>10</v>
      </c>
      <c r="U6" s="96" t="s">
        <v>9</v>
      </c>
      <c r="V6" s="97" t="s">
        <v>10</v>
      </c>
      <c r="W6" s="90"/>
      <c r="X6" s="90"/>
      <c r="Y6" s="86"/>
      <c r="Z6" s="86"/>
      <c r="AA6" s="86"/>
      <c r="AB6" s="86"/>
      <c r="AC6" s="86"/>
    </row>
    <row r="7" spans="1:29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 t="shared" ref="M7:N13" si="0">IF(K7&gt;0,K7*34, " ")</f>
        <v>102</v>
      </c>
      <c r="N7" s="30" t="str">
        <f t="shared" si="0"/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4">
        <f>IF(C7+G7+K7+O7&gt;0,C7+G7+K7+O7, " ")</f>
        <v>12</v>
      </c>
      <c r="T7" s="94" t="str">
        <f>IF(D7+H7+L7+P7&gt;0, D7+H7+L7+P7, " ")</f>
        <v xml:space="preserve"> </v>
      </c>
      <c r="U7" s="94">
        <f>IF(S7&lt;&gt;" ", (IF(E7&lt;&gt;" ", E7, 0)+IF(I7&lt;&gt;" ", I7, 0)+IF(M7&lt;&gt;" ", M7, 0)+IF(Q7&lt;&gt;" ", Q7, 0)), " ")</f>
        <v>402</v>
      </c>
      <c r="V7" s="102" t="str">
        <f>IF(T7&lt;&gt;" ", (IF(F7&lt;&gt;" ", F7, 0)+IF(J7&lt;&gt;" ", J7, 0)+IF(N7&lt;&gt;" ", N7, 0)+IF(R7&lt;&gt;" ", R7, 0)), " ")</f>
        <v xml:space="preserve"> </v>
      </c>
      <c r="W7" s="85"/>
      <c r="X7" s="85"/>
      <c r="Y7" s="87"/>
      <c r="Z7" s="87"/>
      <c r="AA7" s="87"/>
      <c r="AB7" s="86"/>
      <c r="AC7" s="86"/>
    </row>
    <row r="8" spans="1:29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68</v>
      </c>
      <c r="N8" s="33" t="str">
        <f t="shared" si="0"/>
        <v xml:space="preserve"> </v>
      </c>
      <c r="O8" s="43">
        <v>2</v>
      </c>
      <c r="P8" s="40"/>
      <c r="Q8" s="32">
        <f t="shared" ref="Q8:Q13" si="1">IF(O8&gt;0,O8*32, " ")</f>
        <v>64</v>
      </c>
      <c r="R8" s="33" t="str">
        <f>IF(P8&gt;0,P8*34, " ")</f>
        <v xml:space="preserve"> </v>
      </c>
      <c r="S8" s="83">
        <f t="shared" ref="S8:S13" si="2">IF(C8+G8+K8+O8&gt;0,C8+G8+K8+O8, " ")</f>
        <v>8</v>
      </c>
      <c r="T8" s="32" t="str">
        <f t="shared" ref="T8:T13" si="3">IF(D8+H8+L8+P8&gt;0, D8+H8+L8+P8, " ")</f>
        <v xml:space="preserve"> </v>
      </c>
      <c r="U8" s="32">
        <f t="shared" ref="U8:U13" si="4">IF(S8&lt;&gt;" ", (IF(E8&lt;&gt;" ", E8, 0)+IF(I8&lt;&gt;" ", I8, 0)+IF(M8&lt;&gt;" ", M8, 0)+IF(Q8&lt;&gt;" ", Q8, 0)), " ")</f>
        <v>268</v>
      </c>
      <c r="V8" s="33" t="str">
        <f t="shared" ref="V8:V13" si="5">IF(T8&lt;&gt;" ", (IF(F8&lt;&gt;" ", F8, 0)+IF(J8&lt;&gt;" ", J8, 0)+IF(N8&lt;&gt;" ", N8, 0)+IF(R8&lt;&gt;" ", R8, 0)), " ")</f>
        <v xml:space="preserve"> </v>
      </c>
      <c r="W8" s="85"/>
      <c r="X8" s="85"/>
      <c r="Y8" s="87"/>
      <c r="Z8" s="87"/>
      <c r="AA8" s="87"/>
      <c r="AB8" s="86"/>
      <c r="AC8" s="86"/>
    </row>
    <row r="9" spans="1:29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E13" si="6">IF(C9&gt;0,C9*34, " ")</f>
        <v>68</v>
      </c>
      <c r="F9" s="33" t="str">
        <f>IF(D9&gt;0,D9*34, " ")</f>
        <v xml:space="preserve"> </v>
      </c>
      <c r="G9" s="40">
        <v>2</v>
      </c>
      <c r="H9" s="40"/>
      <c r="I9" s="32">
        <f t="shared" ref="I9:I13" si="7">IF(G9&gt;0,G9*34, " ")</f>
        <v>68</v>
      </c>
      <c r="J9" s="33" t="str">
        <f>IF(H9&gt;0,H9*34, " ")</f>
        <v xml:space="preserve"> </v>
      </c>
      <c r="K9" s="39">
        <v>2</v>
      </c>
      <c r="L9" s="40"/>
      <c r="M9" s="32">
        <f t="shared" si="0"/>
        <v>68</v>
      </c>
      <c r="N9" s="33" t="str">
        <f t="shared" si="0"/>
        <v xml:space="preserve"> </v>
      </c>
      <c r="O9" s="43">
        <v>2</v>
      </c>
      <c r="P9" s="40"/>
      <c r="Q9" s="32">
        <f t="shared" si="1"/>
        <v>64</v>
      </c>
      <c r="R9" s="33" t="str">
        <f>IF(P9&gt;0,P9*32, " ")</f>
        <v xml:space="preserve"> </v>
      </c>
      <c r="S9" s="83">
        <f t="shared" si="2"/>
        <v>8</v>
      </c>
      <c r="T9" s="32" t="str">
        <f t="shared" si="3"/>
        <v xml:space="preserve"> </v>
      </c>
      <c r="U9" s="32">
        <f t="shared" si="4"/>
        <v>268</v>
      </c>
      <c r="V9" s="33" t="str">
        <f t="shared" si="5"/>
        <v xml:space="preserve"> </v>
      </c>
      <c r="W9" s="85"/>
      <c r="X9" s="85"/>
      <c r="Y9" s="87"/>
      <c r="Z9" s="87"/>
      <c r="AA9" s="87"/>
      <c r="AB9" s="86"/>
      <c r="AC9" s="86"/>
    </row>
    <row r="10" spans="1:29" ht="15" customHeight="1" x14ac:dyDescent="0.2">
      <c r="A10" s="62">
        <v>4</v>
      </c>
      <c r="B10" s="53" t="s">
        <v>78</v>
      </c>
      <c r="C10" s="39">
        <v>4</v>
      </c>
      <c r="D10" s="40"/>
      <c r="E10" s="32">
        <f t="shared" si="6"/>
        <v>136</v>
      </c>
      <c r="F10" s="33" t="str">
        <f>IF(D10&gt;0,D10*34, " ")</f>
        <v xml:space="preserve"> </v>
      </c>
      <c r="G10" s="40">
        <v>4</v>
      </c>
      <c r="H10" s="40"/>
      <c r="I10" s="32">
        <f t="shared" si="7"/>
        <v>136</v>
      </c>
      <c r="J10" s="33" t="str">
        <f>IF(H10&gt;0,H10*34, " ")</f>
        <v xml:space="preserve"> </v>
      </c>
      <c r="K10" s="39">
        <v>3</v>
      </c>
      <c r="L10" s="40"/>
      <c r="M10" s="32">
        <f t="shared" si="0"/>
        <v>102</v>
      </c>
      <c r="N10" s="33" t="str">
        <f t="shared" si="0"/>
        <v xml:space="preserve"> </v>
      </c>
      <c r="O10" s="43">
        <v>3</v>
      </c>
      <c r="P10" s="40"/>
      <c r="Q10" s="32">
        <f t="shared" si="1"/>
        <v>96</v>
      </c>
      <c r="R10" s="33" t="str">
        <f>IF(P10&gt;0,P10*32, " ")</f>
        <v xml:space="preserve"> </v>
      </c>
      <c r="S10" s="83">
        <f t="shared" si="2"/>
        <v>14</v>
      </c>
      <c r="T10" s="32" t="str">
        <f t="shared" si="3"/>
        <v xml:space="preserve"> </v>
      </c>
      <c r="U10" s="32">
        <f t="shared" si="4"/>
        <v>470</v>
      </c>
      <c r="V10" s="33" t="str">
        <f t="shared" si="5"/>
        <v xml:space="preserve"> </v>
      </c>
      <c r="W10" s="85"/>
      <c r="X10" s="85"/>
      <c r="Y10" s="87"/>
      <c r="Z10" s="87"/>
      <c r="AA10" s="87"/>
      <c r="AB10" s="86"/>
      <c r="AC10" s="86"/>
    </row>
    <row r="11" spans="1:29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6"/>
        <v xml:space="preserve"> </v>
      </c>
      <c r="F11" s="33">
        <f>IF(D11&gt;0,D11*34, " ")</f>
        <v>68</v>
      </c>
      <c r="G11" s="40"/>
      <c r="H11" s="40"/>
      <c r="I11" s="32" t="str">
        <f t="shared" si="7"/>
        <v xml:space="preserve"> </v>
      </c>
      <c r="J11" s="33" t="str">
        <f>IF(H11&gt;0,H11*34, " ")</f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43"/>
      <c r="P11" s="40"/>
      <c r="Q11" s="32" t="str">
        <f t="shared" si="1"/>
        <v xml:space="preserve"> </v>
      </c>
      <c r="R11" s="33" t="str">
        <f>IF(P11&gt;0,P11*32, " ")</f>
        <v xml:space="preserve"> </v>
      </c>
      <c r="S11" s="83" t="str">
        <f t="shared" si="2"/>
        <v xml:space="preserve"> </v>
      </c>
      <c r="T11" s="32">
        <f t="shared" si="3"/>
        <v>2</v>
      </c>
      <c r="U11" s="32" t="str">
        <f t="shared" si="4"/>
        <v xml:space="preserve"> </v>
      </c>
      <c r="V11" s="33">
        <f t="shared" si="5"/>
        <v>68</v>
      </c>
      <c r="W11" s="85"/>
      <c r="X11" s="85"/>
      <c r="Y11" s="87"/>
      <c r="Z11" s="87"/>
      <c r="AA11" s="87"/>
      <c r="AB11" s="86"/>
      <c r="AC11" s="86"/>
    </row>
    <row r="12" spans="1:29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6"/>
        <v>68</v>
      </c>
      <c r="F12" s="33" t="str">
        <f>IF(D12&gt;0,D12*34, " ")</f>
        <v xml:space="preserve"> </v>
      </c>
      <c r="G12" s="40"/>
      <c r="H12" s="40"/>
      <c r="I12" s="32" t="str">
        <f t="shared" si="7"/>
        <v xml:space="preserve"> </v>
      </c>
      <c r="J12" s="33" t="str">
        <f>IF(H12&gt;0,H12*34, " ")</f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43"/>
      <c r="P12" s="40"/>
      <c r="Q12" s="32" t="str">
        <f t="shared" si="1"/>
        <v xml:space="preserve"> </v>
      </c>
      <c r="R12" s="33" t="str">
        <f>IF(P12&gt;0,P12*32, " ")</f>
        <v xml:space="preserve"> </v>
      </c>
      <c r="S12" s="83">
        <f t="shared" si="2"/>
        <v>2</v>
      </c>
      <c r="T12" s="32" t="str">
        <f t="shared" si="3"/>
        <v xml:space="preserve"> </v>
      </c>
      <c r="U12" s="32">
        <f t="shared" si="4"/>
        <v>68</v>
      </c>
      <c r="V12" s="33" t="str">
        <f t="shared" si="5"/>
        <v xml:space="preserve"> </v>
      </c>
      <c r="W12" s="85"/>
      <c r="X12" s="85"/>
      <c r="Y12" s="87"/>
      <c r="Z12" s="87"/>
      <c r="AA12" s="87"/>
      <c r="AB12" s="86"/>
      <c r="AC12" s="86"/>
    </row>
    <row r="13" spans="1:29" ht="15" customHeight="1" x14ac:dyDescent="0.2">
      <c r="A13" s="62">
        <v>7</v>
      </c>
      <c r="B13" s="52" t="s">
        <v>131</v>
      </c>
      <c r="C13" s="39"/>
      <c r="D13" s="40"/>
      <c r="E13" s="32" t="str">
        <f t="shared" si="6"/>
        <v xml:space="preserve"> </v>
      </c>
      <c r="F13" s="33" t="str">
        <f>IF(D13&gt;0,D13*34, " ")</f>
        <v xml:space="preserve"> </v>
      </c>
      <c r="G13" s="40"/>
      <c r="H13" s="40"/>
      <c r="I13" s="32" t="str">
        <f t="shared" si="7"/>
        <v xml:space="preserve"> </v>
      </c>
      <c r="J13" s="33" t="str">
        <f>IF(H13&gt;0,H13*34, " ")</f>
        <v xml:space="preserve"> </v>
      </c>
      <c r="K13" s="39">
        <v>2</v>
      </c>
      <c r="L13" s="40"/>
      <c r="M13" s="32">
        <f t="shared" si="0"/>
        <v>68</v>
      </c>
      <c r="N13" s="33" t="str">
        <f t="shared" si="0"/>
        <v xml:space="preserve"> </v>
      </c>
      <c r="O13" s="43"/>
      <c r="P13" s="40"/>
      <c r="Q13" s="32" t="str">
        <f t="shared" si="1"/>
        <v xml:space="preserve"> </v>
      </c>
      <c r="R13" s="33" t="str">
        <f>IF(P13&gt;0,P13*32, " ")</f>
        <v xml:space="preserve"> </v>
      </c>
      <c r="S13" s="83">
        <f t="shared" si="2"/>
        <v>2</v>
      </c>
      <c r="T13" s="32" t="str">
        <f t="shared" si="3"/>
        <v xml:space="preserve"> </v>
      </c>
      <c r="U13" s="32">
        <f t="shared" si="4"/>
        <v>68</v>
      </c>
      <c r="V13" s="33" t="str">
        <f t="shared" si="5"/>
        <v xml:space="preserve"> </v>
      </c>
      <c r="W13" s="85"/>
      <c r="X13" s="85"/>
      <c r="Y13" s="87"/>
      <c r="Z13" s="87"/>
      <c r="AA13" s="87"/>
      <c r="AB13" s="86"/>
      <c r="AC13" s="86"/>
    </row>
    <row r="14" spans="1:29" ht="15" customHeight="1" x14ac:dyDescent="0.2">
      <c r="A14" s="62">
        <v>8</v>
      </c>
      <c r="B14" s="52" t="s">
        <v>22</v>
      </c>
      <c r="C14" s="39">
        <v>2</v>
      </c>
      <c r="D14" s="40"/>
      <c r="E14" s="32">
        <f t="shared" ref="E14:E16" si="8">IF(C14&gt;0,C14*34, " ")</f>
        <v>68</v>
      </c>
      <c r="F14" s="33"/>
      <c r="G14" s="40">
        <v>2</v>
      </c>
      <c r="H14" s="40"/>
      <c r="I14" s="32">
        <f t="shared" ref="I14:I16" si="9">IF(G14&gt;0,G14*34, " ")</f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83">
        <f t="shared" ref="S14" si="10">IF(C14+G14+K14+O14&gt;0,C14+G14+K14+O14, " ")</f>
        <v>4</v>
      </c>
      <c r="T14" s="32" t="str">
        <f t="shared" ref="T14" si="11">IF(D14+H14+L14+P14&gt;0, D14+H14+L14+P14, " ")</f>
        <v xml:space="preserve"> </v>
      </c>
      <c r="U14" s="32">
        <f t="shared" ref="U14:U16" si="12">IF(S14&lt;&gt;" ", (IF(E14&lt;&gt;" ", E14, 0)+IF(I14&lt;&gt;" ", I14, 0)+IF(M14&lt;&gt;" ", M14, 0)+IF(Q14&lt;&gt;" ", Q14, 0)), " ")</f>
        <v>136</v>
      </c>
      <c r="V14" s="33" t="str">
        <f t="shared" ref="V14" si="13">IF(T14&lt;&gt;" ", (IF(F14&lt;&gt;" ", F14, 0)+IF(J14&lt;&gt;" ", J14, 0)+IF(N14&lt;&gt;" ", N14, 0)+IF(R14&lt;&gt;" ", R14, 0)), " ")</f>
        <v xml:space="preserve"> </v>
      </c>
      <c r="W14" s="85"/>
      <c r="X14" s="85"/>
      <c r="Y14" s="87"/>
      <c r="Z14" s="87"/>
      <c r="AA14" s="87"/>
      <c r="AB14" s="86"/>
      <c r="AC14" s="86"/>
    </row>
    <row r="15" spans="1:29" ht="15" customHeight="1" x14ac:dyDescent="0.2">
      <c r="A15" s="62">
        <v>9</v>
      </c>
      <c r="B15" s="51" t="s">
        <v>132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9"/>
        <v>34</v>
      </c>
      <c r="J15" s="33"/>
      <c r="K15" s="39">
        <v>1</v>
      </c>
      <c r="L15" s="40"/>
      <c r="M15" s="32">
        <f t="shared" ref="M15:M17" si="14">IF(K15&gt;0,K15*34, " ")</f>
        <v>34</v>
      </c>
      <c r="N15" s="33"/>
      <c r="O15" s="43">
        <v>1</v>
      </c>
      <c r="P15" s="40"/>
      <c r="Q15" s="32">
        <f t="shared" ref="Q15:Q17" si="15">IF(O15&gt;0,O15*32, " ")</f>
        <v>32</v>
      </c>
      <c r="R15" s="33"/>
      <c r="S15" s="84">
        <f t="shared" ref="S15:S16" si="16">C15+G15+K15+O15</f>
        <v>4</v>
      </c>
      <c r="T15" s="94"/>
      <c r="U15" s="94">
        <f t="shared" si="12"/>
        <v>134</v>
      </c>
      <c r="V15" s="103"/>
      <c r="W15" s="85"/>
      <c r="X15" s="85"/>
      <c r="Y15" s="87"/>
      <c r="Z15" s="87"/>
      <c r="AA15" s="87"/>
      <c r="AB15" s="86"/>
      <c r="AC15" s="86"/>
    </row>
    <row r="16" spans="1:29" ht="15" customHeight="1" x14ac:dyDescent="0.2">
      <c r="A16" s="62">
        <v>10</v>
      </c>
      <c r="B16" s="271" t="s">
        <v>133</v>
      </c>
      <c r="C16" s="39">
        <v>1</v>
      </c>
      <c r="D16" s="40"/>
      <c r="E16" s="32">
        <f t="shared" si="8"/>
        <v>34</v>
      </c>
      <c r="F16" s="33"/>
      <c r="G16" s="40">
        <v>1</v>
      </c>
      <c r="H16" s="40"/>
      <c r="I16" s="32">
        <f t="shared" si="9"/>
        <v>34</v>
      </c>
      <c r="J16" s="33"/>
      <c r="K16" s="39"/>
      <c r="L16" s="40"/>
      <c r="M16" s="32" t="str">
        <f t="shared" si="14"/>
        <v xml:space="preserve"> </v>
      </c>
      <c r="N16" s="33"/>
      <c r="O16" s="43"/>
      <c r="P16" s="40"/>
      <c r="Q16" s="32" t="str">
        <f t="shared" si="15"/>
        <v xml:space="preserve"> </v>
      </c>
      <c r="R16" s="33"/>
      <c r="S16" s="83">
        <f t="shared" si="16"/>
        <v>2</v>
      </c>
      <c r="T16" s="270"/>
      <c r="U16" s="32">
        <f t="shared" si="12"/>
        <v>68</v>
      </c>
      <c r="V16" s="269"/>
      <c r="W16" s="85"/>
      <c r="X16" s="85"/>
      <c r="Y16" s="87"/>
      <c r="Z16" s="87"/>
      <c r="AA16" s="87"/>
      <c r="AB16" s="86"/>
      <c r="AC16" s="86"/>
    </row>
    <row r="17" spans="1:29" ht="15" customHeight="1" thickBot="1" x14ac:dyDescent="0.25">
      <c r="A17" s="62">
        <v>11</v>
      </c>
      <c r="B17" s="38" t="s">
        <v>134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14"/>
        <v>34</v>
      </c>
      <c r="N17" s="33"/>
      <c r="O17" s="43">
        <v>1</v>
      </c>
      <c r="P17" s="40"/>
      <c r="Q17" s="32">
        <f t="shared" si="15"/>
        <v>32</v>
      </c>
      <c r="R17" s="33"/>
      <c r="S17" s="98">
        <f>C17+G17+K17+O17</f>
        <v>2</v>
      </c>
      <c r="T17" s="75">
        <f>D17+H17+L17+P17</f>
        <v>0</v>
      </c>
      <c r="U17" s="75">
        <f>IF(S17&lt;&gt;" ", (IF(E17&lt;&gt;" ", E17, 0)+IF(I17&lt;&gt;" ", I17, 0)+IF(M17&lt;&gt;" ", M17, 0)+IF(Q17&lt;&gt;" ", Q17, 0)), " ")</f>
        <v>66</v>
      </c>
      <c r="V17" s="76">
        <f>IF(T17&lt;&gt;" ", (IF(F17&lt;&gt;" ", F17, 0)+IF(J17&lt;&gt;" ", J17, 0)+IF(N17&lt;&gt;" ", N17, 0)+IF(R17&lt;&gt;" ", R17, 0)), " ")</f>
        <v>0</v>
      </c>
      <c r="W17" s="85"/>
      <c r="X17" s="85"/>
      <c r="Y17" s="87"/>
      <c r="Z17" s="87"/>
      <c r="AA17" s="87"/>
      <c r="AB17" s="86"/>
      <c r="AC17" s="86"/>
    </row>
    <row r="18" spans="1:29" ht="15" customHeight="1" thickBot="1" x14ac:dyDescent="0.25">
      <c r="A18" s="298" t="s">
        <v>17</v>
      </c>
      <c r="B18" s="29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9" t="s">
        <v>9</v>
      </c>
      <c r="T18" s="88" t="s">
        <v>10</v>
      </c>
      <c r="U18" s="88" t="s">
        <v>9</v>
      </c>
      <c r="V18" s="89" t="s">
        <v>10</v>
      </c>
      <c r="W18" s="85"/>
      <c r="X18" s="85"/>
      <c r="Y18" s="86"/>
      <c r="Z18" s="86"/>
      <c r="AA18" s="86"/>
      <c r="AB18" s="86"/>
      <c r="AC18" s="86"/>
    </row>
    <row r="19" spans="1:29" ht="15" customHeight="1" x14ac:dyDescent="0.2">
      <c r="A19" s="62">
        <v>1</v>
      </c>
      <c r="B19" s="54" t="s">
        <v>24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4">
        <f>IF(C19+G19+K19+O19&gt;0,C19+G19+K19+O19, " ")</f>
        <v>8</v>
      </c>
      <c r="T19" s="94" t="str">
        <f>IF(D19+H19+L19+P19&gt;0, D19+H19+L19+P19, " ")</f>
        <v xml:space="preserve"> </v>
      </c>
      <c r="U19" s="94">
        <f>IF(S19&lt;&gt;" ", (IF(E19&lt;&gt;" ", E19, 0)+IF(I19&lt;&gt;" ", I19, 0)+IF(M19&lt;&gt;" ", M19, 0)+IF(Q19&lt;&gt;" ", Q19, 0)), " ")</f>
        <v>272</v>
      </c>
      <c r="V19" s="103" t="str">
        <f>IF(T19&lt;&gt;" ", (IF(F19&lt;&gt;" ", F19, 0)+IF(J19&lt;&gt;" ", J19, 0)+IF(N19&lt;&gt;" ", N19, 0)+IF(R19&lt;&gt;" ", R19, 0)), " ")</f>
        <v xml:space="preserve"> </v>
      </c>
      <c r="W19" s="85"/>
      <c r="X19" s="85"/>
      <c r="Y19" s="87"/>
      <c r="Z19" s="87"/>
      <c r="AA19" s="87"/>
      <c r="AB19" s="86"/>
      <c r="AC19" s="86"/>
    </row>
    <row r="20" spans="1:29" ht="15" customHeight="1" x14ac:dyDescent="0.2">
      <c r="A20" s="63">
        <v>2</v>
      </c>
      <c r="B20" s="54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3" t="str">
        <f t="shared" ref="S20:S35" si="17">IF(C20+G20+K20+O20&gt;0,C20+G20+K20+O20, " ")</f>
        <v xml:space="preserve"> </v>
      </c>
      <c r="T20" s="32">
        <f t="shared" ref="T20:T35" si="18">IF(D20+H20+L20+P20&gt;0, D20+H20+L20+P20, " ")</f>
        <v>2</v>
      </c>
      <c r="U20" s="32" t="str">
        <f t="shared" ref="U20:U35" si="19">IF(S20&lt;&gt;" ", (IF(E20&lt;&gt;" ", E20, 0)+IF(I20&lt;&gt;" ", I20, 0)+IF(M20&lt;&gt;" ", M20, 0)+IF(Q20&lt;&gt;" ", Q20, 0)), " ")</f>
        <v xml:space="preserve"> </v>
      </c>
      <c r="V20" s="33">
        <f t="shared" ref="V20:V35" si="20">IF(T20&lt;&gt;" ", (IF(F20&lt;&gt;" ", F20, 0)+IF(J20&lt;&gt;" ", J20, 0)+IF(N20&lt;&gt;" ", N20, 0)+IF(R20&lt;&gt;" ", R20, 0)), " ")</f>
        <v>68</v>
      </c>
      <c r="W20" s="85"/>
      <c r="X20" s="85"/>
      <c r="Y20" s="87"/>
      <c r="Z20" s="87"/>
      <c r="AA20" s="87"/>
      <c r="AB20" s="86"/>
      <c r="AC20" s="86"/>
    </row>
    <row r="21" spans="1:29" ht="15" customHeight="1" x14ac:dyDescent="0.2">
      <c r="A21" s="63">
        <v>3</v>
      </c>
      <c r="B21" s="54" t="s">
        <v>69</v>
      </c>
      <c r="C21" s="45">
        <v>2</v>
      </c>
      <c r="D21" s="46"/>
      <c r="E21" s="82">
        <f>IF(C21&gt;0,C21*34, " ")</f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3">
        <f t="shared" si="17"/>
        <v>2</v>
      </c>
      <c r="T21" s="32" t="str">
        <f t="shared" si="18"/>
        <v xml:space="preserve"> </v>
      </c>
      <c r="U21" s="32">
        <f t="shared" si="19"/>
        <v>68</v>
      </c>
      <c r="V21" s="33" t="str">
        <f t="shared" si="20"/>
        <v xml:space="preserve"> </v>
      </c>
      <c r="W21" s="85"/>
      <c r="X21" s="85"/>
      <c r="Y21" s="87"/>
      <c r="Z21" s="87"/>
      <c r="AA21" s="87"/>
      <c r="AB21" s="86"/>
      <c r="AC21" s="86"/>
    </row>
    <row r="22" spans="1:29" ht="15" customHeight="1" x14ac:dyDescent="0.2">
      <c r="A22" s="62">
        <v>4</v>
      </c>
      <c r="B22" s="55" t="s">
        <v>79</v>
      </c>
      <c r="C22" s="45"/>
      <c r="D22" s="46"/>
      <c r="E22" s="32" t="str">
        <f t="shared" ref="E22:E35" si="21">IF(C22&gt;0,C22*34, " ")</f>
        <v xml:space="preserve"> </v>
      </c>
      <c r="F22" s="33" t="str">
        <f t="shared" ref="F22:F35" si="22">IF(D22&gt;0,D22*34, " ")</f>
        <v xml:space="preserve"> </v>
      </c>
      <c r="G22" s="49">
        <v>2</v>
      </c>
      <c r="H22" s="46"/>
      <c r="I22" s="32">
        <f t="shared" ref="I22:I35" si="23">IF(G22&gt;0,G22*34, " ")</f>
        <v>68</v>
      </c>
      <c r="J22" s="33" t="str">
        <f t="shared" ref="J22:J35" si="24">IF(H22&gt;0,H22*34, " ")</f>
        <v xml:space="preserve"> </v>
      </c>
      <c r="K22" s="45">
        <v>2</v>
      </c>
      <c r="L22" s="46"/>
      <c r="M22" s="32">
        <f t="shared" ref="M22:M35" si="25">IF(K22&gt;0,K22*34, " ")</f>
        <v>68</v>
      </c>
      <c r="N22" s="33" t="str">
        <f t="shared" ref="N22:N35" si="26">IF(L22&gt;0,L22*34, " ")</f>
        <v xml:space="preserve"> </v>
      </c>
      <c r="O22" s="49"/>
      <c r="P22" s="46"/>
      <c r="Q22" s="32" t="str">
        <f t="shared" ref="Q22:Q35" si="27">IF(O22&gt;0,O22*32, " ")</f>
        <v xml:space="preserve"> </v>
      </c>
      <c r="R22" s="33" t="str">
        <f t="shared" ref="R22:R35" si="28">IF(P22&gt;0,P22*32, " ")</f>
        <v xml:space="preserve"> </v>
      </c>
      <c r="S22" s="83">
        <f t="shared" si="17"/>
        <v>4</v>
      </c>
      <c r="T22" s="32" t="str">
        <f t="shared" si="18"/>
        <v xml:space="preserve"> </v>
      </c>
      <c r="U22" s="32">
        <f t="shared" si="19"/>
        <v>136</v>
      </c>
      <c r="V22" s="33" t="str">
        <f t="shared" si="20"/>
        <v xml:space="preserve"> </v>
      </c>
      <c r="W22" s="85"/>
      <c r="X22" s="85"/>
      <c r="Y22" s="87"/>
      <c r="Z22" s="87"/>
      <c r="AA22" s="87"/>
      <c r="AB22" s="86"/>
      <c r="AC22" s="86"/>
    </row>
    <row r="23" spans="1:29" ht="15" customHeight="1" x14ac:dyDescent="0.2">
      <c r="A23" s="63">
        <v>5</v>
      </c>
      <c r="B23" s="54" t="s">
        <v>80</v>
      </c>
      <c r="C23" s="45"/>
      <c r="D23" s="46"/>
      <c r="E23" s="32" t="str">
        <f t="shared" si="21"/>
        <v xml:space="preserve"> </v>
      </c>
      <c r="F23" s="33" t="str">
        <f>IF(D23&gt;0,D23*34, " ")</f>
        <v xml:space="preserve"> </v>
      </c>
      <c r="G23" s="49"/>
      <c r="H23" s="46">
        <v>2</v>
      </c>
      <c r="I23" s="32" t="str">
        <f>IF(G23&gt;0,G23*34, " ")</f>
        <v xml:space="preserve"> </v>
      </c>
      <c r="J23" s="33">
        <f>IF(H23&gt;0,H23*34, " ")</f>
        <v>68</v>
      </c>
      <c r="K23" s="45"/>
      <c r="L23" s="46">
        <v>2</v>
      </c>
      <c r="M23" s="32" t="str">
        <f>IF(K23&gt;0,K23*34, " ")</f>
        <v xml:space="preserve"> </v>
      </c>
      <c r="N23" s="33">
        <f>IF(L23&gt;0,L23*34, " ")</f>
        <v>68</v>
      </c>
      <c r="O23" s="49"/>
      <c r="P23" s="46"/>
      <c r="Q23" s="32" t="str">
        <f>IF(O23&gt;0,O23*32, " ")</f>
        <v xml:space="preserve"> </v>
      </c>
      <c r="R23" s="33" t="str">
        <f>IF(P23&gt;0,P23*32, " ")</f>
        <v xml:space="preserve"> </v>
      </c>
      <c r="S23" s="83" t="str">
        <f t="shared" si="17"/>
        <v xml:space="preserve"> </v>
      </c>
      <c r="T23" s="32">
        <f t="shared" si="18"/>
        <v>4</v>
      </c>
      <c r="U23" s="32" t="str">
        <f t="shared" si="19"/>
        <v xml:space="preserve"> </v>
      </c>
      <c r="V23" s="33">
        <f t="shared" si="20"/>
        <v>136</v>
      </c>
      <c r="W23" s="85"/>
      <c r="X23" s="85"/>
      <c r="Y23" s="87"/>
      <c r="Z23" s="87"/>
      <c r="AA23" s="87"/>
      <c r="AB23" s="86"/>
      <c r="AC23" s="86"/>
    </row>
    <row r="24" spans="1:29" ht="15" customHeight="1" x14ac:dyDescent="0.2">
      <c r="A24" s="63">
        <v>6</v>
      </c>
      <c r="B24" s="55" t="s">
        <v>55</v>
      </c>
      <c r="C24" s="45"/>
      <c r="D24" s="46"/>
      <c r="E24" s="32" t="str">
        <f t="shared" si="21"/>
        <v xml:space="preserve"> </v>
      </c>
      <c r="F24" s="33" t="str">
        <f t="shared" si="22"/>
        <v xml:space="preserve"> </v>
      </c>
      <c r="G24" s="49">
        <v>2</v>
      </c>
      <c r="H24" s="46">
        <v>1</v>
      </c>
      <c r="I24" s="32">
        <f t="shared" si="23"/>
        <v>68</v>
      </c>
      <c r="J24" s="33">
        <f t="shared" si="24"/>
        <v>34</v>
      </c>
      <c r="K24" s="45">
        <v>2</v>
      </c>
      <c r="L24" s="46">
        <v>1</v>
      </c>
      <c r="M24" s="32">
        <f t="shared" si="25"/>
        <v>68</v>
      </c>
      <c r="N24" s="33">
        <f t="shared" si="26"/>
        <v>34</v>
      </c>
      <c r="O24" s="49"/>
      <c r="P24" s="46"/>
      <c r="Q24" s="32" t="str">
        <f t="shared" si="27"/>
        <v xml:space="preserve"> </v>
      </c>
      <c r="R24" s="33" t="str">
        <f t="shared" si="28"/>
        <v xml:space="preserve"> </v>
      </c>
      <c r="S24" s="83">
        <f t="shared" si="17"/>
        <v>4</v>
      </c>
      <c r="T24" s="32">
        <f t="shared" si="18"/>
        <v>2</v>
      </c>
      <c r="U24" s="32">
        <f t="shared" si="19"/>
        <v>136</v>
      </c>
      <c r="V24" s="33">
        <f t="shared" si="20"/>
        <v>68</v>
      </c>
      <c r="W24" s="85"/>
      <c r="X24" s="85"/>
      <c r="Y24" s="87"/>
      <c r="Z24" s="87"/>
      <c r="AA24" s="87"/>
      <c r="AB24" s="86"/>
      <c r="AC24" s="86"/>
    </row>
    <row r="25" spans="1:29" ht="15" customHeight="1" x14ac:dyDescent="0.2">
      <c r="A25" s="62">
        <v>7</v>
      </c>
      <c r="B25" s="54" t="s">
        <v>26</v>
      </c>
      <c r="C25" s="45"/>
      <c r="D25" s="46"/>
      <c r="E25" s="32" t="str">
        <f t="shared" si="21"/>
        <v xml:space="preserve"> </v>
      </c>
      <c r="F25" s="33" t="str">
        <f t="shared" si="22"/>
        <v xml:space="preserve"> </v>
      </c>
      <c r="G25" s="49">
        <v>2</v>
      </c>
      <c r="H25" s="46">
        <v>1</v>
      </c>
      <c r="I25" s="32">
        <f t="shared" si="23"/>
        <v>68</v>
      </c>
      <c r="J25" s="33">
        <f t="shared" si="24"/>
        <v>34</v>
      </c>
      <c r="K25" s="45"/>
      <c r="L25" s="46"/>
      <c r="M25" s="32" t="str">
        <f t="shared" si="25"/>
        <v xml:space="preserve"> </v>
      </c>
      <c r="N25" s="33" t="str">
        <f t="shared" si="26"/>
        <v xml:space="preserve"> </v>
      </c>
      <c r="O25" s="49"/>
      <c r="P25" s="46"/>
      <c r="Q25" s="32" t="str">
        <f t="shared" si="27"/>
        <v xml:space="preserve"> </v>
      </c>
      <c r="R25" s="33" t="str">
        <f t="shared" si="28"/>
        <v xml:space="preserve"> </v>
      </c>
      <c r="S25" s="83">
        <f t="shared" si="17"/>
        <v>2</v>
      </c>
      <c r="T25" s="32">
        <f t="shared" si="18"/>
        <v>1</v>
      </c>
      <c r="U25" s="32">
        <f t="shared" si="19"/>
        <v>68</v>
      </c>
      <c r="V25" s="33">
        <f t="shared" si="20"/>
        <v>34</v>
      </c>
      <c r="W25" s="85"/>
      <c r="X25" s="85"/>
      <c r="Y25" s="87"/>
      <c r="Z25" s="87"/>
      <c r="AA25" s="87"/>
      <c r="AB25" s="86"/>
      <c r="AC25" s="86"/>
    </row>
    <row r="26" spans="1:29" ht="15" customHeight="1" x14ac:dyDescent="0.2">
      <c r="A26" s="63">
        <v>8</v>
      </c>
      <c r="B26" s="54" t="s">
        <v>81</v>
      </c>
      <c r="C26" s="45"/>
      <c r="D26" s="46"/>
      <c r="E26" s="32" t="str">
        <f t="shared" si="21"/>
        <v xml:space="preserve"> </v>
      </c>
      <c r="F26" s="33" t="str">
        <f t="shared" si="22"/>
        <v xml:space="preserve"> </v>
      </c>
      <c r="G26" s="49"/>
      <c r="H26" s="46"/>
      <c r="I26" s="32" t="str">
        <f t="shared" si="23"/>
        <v xml:space="preserve"> </v>
      </c>
      <c r="J26" s="33" t="str">
        <f t="shared" si="24"/>
        <v xml:space="preserve"> </v>
      </c>
      <c r="K26" s="45">
        <v>2</v>
      </c>
      <c r="L26" s="46"/>
      <c r="M26" s="32">
        <f t="shared" si="25"/>
        <v>68</v>
      </c>
      <c r="N26" s="33" t="str">
        <f t="shared" si="26"/>
        <v xml:space="preserve"> </v>
      </c>
      <c r="O26" s="49">
        <v>2</v>
      </c>
      <c r="P26" s="46">
        <v>2</v>
      </c>
      <c r="Q26" s="32">
        <f t="shared" si="27"/>
        <v>64</v>
      </c>
      <c r="R26" s="33">
        <f t="shared" si="28"/>
        <v>64</v>
      </c>
      <c r="S26" s="83">
        <f t="shared" si="17"/>
        <v>4</v>
      </c>
      <c r="T26" s="32">
        <f t="shared" si="18"/>
        <v>2</v>
      </c>
      <c r="U26" s="32">
        <f t="shared" si="19"/>
        <v>132</v>
      </c>
      <c r="V26" s="33">
        <f t="shared" si="20"/>
        <v>64</v>
      </c>
      <c r="W26" s="85"/>
      <c r="X26" s="85"/>
      <c r="Y26" s="87"/>
      <c r="Z26" s="87"/>
      <c r="AA26" s="87"/>
      <c r="AB26" s="86"/>
      <c r="AC26" s="86"/>
    </row>
    <row r="27" spans="1:29" ht="15" customHeight="1" x14ac:dyDescent="0.2">
      <c r="A27" s="63">
        <v>9</v>
      </c>
      <c r="B27" s="55" t="s">
        <v>82</v>
      </c>
      <c r="C27" s="45"/>
      <c r="D27" s="46"/>
      <c r="E27" s="32" t="str">
        <f t="shared" si="21"/>
        <v xml:space="preserve"> </v>
      </c>
      <c r="F27" s="33" t="str">
        <f t="shared" si="22"/>
        <v xml:space="preserve"> </v>
      </c>
      <c r="G27" s="49"/>
      <c r="H27" s="46"/>
      <c r="I27" s="32" t="str">
        <f t="shared" si="23"/>
        <v xml:space="preserve"> </v>
      </c>
      <c r="J27" s="33" t="str">
        <f t="shared" si="24"/>
        <v xml:space="preserve"> </v>
      </c>
      <c r="K27" s="45">
        <v>4</v>
      </c>
      <c r="L27" s="46"/>
      <c r="M27" s="32">
        <f t="shared" si="25"/>
        <v>136</v>
      </c>
      <c r="N27" s="33" t="str">
        <f t="shared" si="26"/>
        <v xml:space="preserve"> </v>
      </c>
      <c r="O27" s="49">
        <v>2</v>
      </c>
      <c r="P27" s="46">
        <v>1</v>
      </c>
      <c r="Q27" s="32">
        <f t="shared" si="27"/>
        <v>64</v>
      </c>
      <c r="R27" s="33">
        <f t="shared" si="28"/>
        <v>32</v>
      </c>
      <c r="S27" s="83">
        <f t="shared" si="17"/>
        <v>6</v>
      </c>
      <c r="T27" s="32">
        <f t="shared" si="18"/>
        <v>1</v>
      </c>
      <c r="U27" s="32">
        <f t="shared" si="19"/>
        <v>200</v>
      </c>
      <c r="V27" s="33">
        <f t="shared" si="20"/>
        <v>32</v>
      </c>
      <c r="W27" s="85"/>
      <c r="X27" s="85"/>
      <c r="Y27" s="87"/>
      <c r="Z27" s="87"/>
      <c r="AA27" s="87"/>
      <c r="AB27" s="86"/>
      <c r="AC27" s="86"/>
    </row>
    <row r="28" spans="1:29" ht="15" customHeight="1" x14ac:dyDescent="0.2">
      <c r="A28" s="62">
        <v>10</v>
      </c>
      <c r="B28" s="55" t="s">
        <v>27</v>
      </c>
      <c r="C28" s="45"/>
      <c r="D28" s="46"/>
      <c r="E28" s="32" t="str">
        <f t="shared" si="21"/>
        <v xml:space="preserve"> </v>
      </c>
      <c r="F28" s="33" t="str">
        <f t="shared" si="22"/>
        <v xml:space="preserve"> </v>
      </c>
      <c r="G28" s="49"/>
      <c r="H28" s="46"/>
      <c r="I28" s="32" t="str">
        <f t="shared" si="23"/>
        <v xml:space="preserve"> </v>
      </c>
      <c r="J28" s="33" t="str">
        <f t="shared" si="24"/>
        <v xml:space="preserve"> </v>
      </c>
      <c r="K28" s="45"/>
      <c r="L28" s="46"/>
      <c r="M28" s="32" t="str">
        <f t="shared" si="25"/>
        <v xml:space="preserve"> </v>
      </c>
      <c r="N28" s="33" t="str">
        <f t="shared" si="26"/>
        <v xml:space="preserve"> </v>
      </c>
      <c r="O28" s="49">
        <v>2</v>
      </c>
      <c r="P28" s="46"/>
      <c r="Q28" s="32">
        <f t="shared" si="27"/>
        <v>64</v>
      </c>
      <c r="R28" s="33" t="str">
        <f t="shared" si="28"/>
        <v xml:space="preserve"> </v>
      </c>
      <c r="S28" s="83">
        <f t="shared" si="17"/>
        <v>2</v>
      </c>
      <c r="T28" s="32" t="str">
        <f t="shared" si="18"/>
        <v xml:space="preserve"> </v>
      </c>
      <c r="U28" s="32">
        <f t="shared" si="19"/>
        <v>64</v>
      </c>
      <c r="V28" s="33" t="str">
        <f t="shared" si="20"/>
        <v xml:space="preserve"> </v>
      </c>
      <c r="W28" s="85"/>
      <c r="X28" s="85"/>
      <c r="Y28" s="87"/>
      <c r="Z28" s="87"/>
      <c r="AA28" s="87"/>
      <c r="AB28" s="86"/>
      <c r="AC28" s="86"/>
    </row>
    <row r="29" spans="1:29" ht="15" customHeight="1" x14ac:dyDescent="0.2">
      <c r="A29" s="63">
        <v>11</v>
      </c>
      <c r="B29" s="56" t="s">
        <v>28</v>
      </c>
      <c r="C29" s="45"/>
      <c r="D29" s="46"/>
      <c r="E29" s="32" t="str">
        <f t="shared" si="21"/>
        <v xml:space="preserve"> </v>
      </c>
      <c r="F29" s="33" t="str">
        <f t="shared" si="22"/>
        <v xml:space="preserve"> </v>
      </c>
      <c r="G29" s="49"/>
      <c r="H29" s="46"/>
      <c r="I29" s="32" t="str">
        <f t="shared" si="23"/>
        <v xml:space="preserve"> </v>
      </c>
      <c r="J29" s="33" t="str">
        <f t="shared" si="24"/>
        <v xml:space="preserve"> </v>
      </c>
      <c r="K29" s="45"/>
      <c r="L29" s="46"/>
      <c r="M29" s="32" t="str">
        <f t="shared" si="25"/>
        <v xml:space="preserve"> </v>
      </c>
      <c r="N29" s="33" t="str">
        <f t="shared" si="26"/>
        <v xml:space="preserve"> </v>
      </c>
      <c r="O29" s="49">
        <v>2</v>
      </c>
      <c r="P29" s="46"/>
      <c r="Q29" s="32">
        <f t="shared" si="27"/>
        <v>64</v>
      </c>
      <c r="R29" s="33" t="str">
        <f t="shared" si="28"/>
        <v xml:space="preserve"> </v>
      </c>
      <c r="S29" s="83">
        <f t="shared" si="17"/>
        <v>2</v>
      </c>
      <c r="T29" s="32" t="str">
        <f t="shared" si="18"/>
        <v xml:space="preserve"> </v>
      </c>
      <c r="U29" s="32">
        <f t="shared" si="19"/>
        <v>64</v>
      </c>
      <c r="V29" s="33" t="str">
        <f t="shared" si="20"/>
        <v xml:space="preserve"> </v>
      </c>
      <c r="W29" s="85"/>
      <c r="X29" s="85"/>
      <c r="Y29" s="87"/>
      <c r="Z29" s="87"/>
      <c r="AA29" s="87"/>
      <c r="AB29" s="86"/>
      <c r="AC29" s="86"/>
    </row>
    <row r="30" spans="1:29" ht="15" customHeight="1" x14ac:dyDescent="0.2">
      <c r="A30" s="63">
        <v>12</v>
      </c>
      <c r="B30" s="81" t="s">
        <v>64</v>
      </c>
      <c r="C30" s="49">
        <v>2</v>
      </c>
      <c r="D30" s="46"/>
      <c r="E30" s="32">
        <f t="shared" si="21"/>
        <v>68</v>
      </c>
      <c r="F30" s="33"/>
      <c r="G30" s="46"/>
      <c r="H30" s="46"/>
      <c r="I30" s="32"/>
      <c r="J30" s="33"/>
      <c r="K30" s="45"/>
      <c r="L30" s="46"/>
      <c r="M30" s="32"/>
      <c r="N30" s="33"/>
      <c r="O30" s="46"/>
      <c r="P30" s="46"/>
      <c r="Q30" s="32" t="str">
        <f t="shared" si="27"/>
        <v xml:space="preserve"> </v>
      </c>
      <c r="R30" s="33"/>
      <c r="S30" s="83">
        <f t="shared" si="17"/>
        <v>2</v>
      </c>
      <c r="T30" s="32" t="str">
        <f t="shared" si="18"/>
        <v xml:space="preserve"> </v>
      </c>
      <c r="U30" s="32">
        <f t="shared" si="19"/>
        <v>68</v>
      </c>
      <c r="V30" s="33" t="str">
        <f t="shared" si="20"/>
        <v xml:space="preserve"> </v>
      </c>
      <c r="W30" s="85"/>
      <c r="X30" s="85"/>
      <c r="Y30" s="87"/>
      <c r="Z30" s="87"/>
      <c r="AA30" s="87"/>
      <c r="AB30" s="86"/>
      <c r="AC30" s="86"/>
    </row>
    <row r="31" spans="1:29" ht="15" customHeight="1" x14ac:dyDescent="0.2">
      <c r="A31" s="62">
        <v>13</v>
      </c>
      <c r="B31" s="54" t="s">
        <v>30</v>
      </c>
      <c r="C31" s="45"/>
      <c r="D31" s="46"/>
      <c r="E31" s="32" t="str">
        <f t="shared" si="21"/>
        <v xml:space="preserve"> </v>
      </c>
      <c r="F31" s="33" t="str">
        <f t="shared" si="22"/>
        <v xml:space="preserve"> </v>
      </c>
      <c r="G31" s="49"/>
      <c r="H31" s="46"/>
      <c r="I31" s="32" t="str">
        <f t="shared" si="23"/>
        <v xml:space="preserve"> </v>
      </c>
      <c r="J31" s="33" t="str">
        <f t="shared" si="24"/>
        <v xml:space="preserve"> </v>
      </c>
      <c r="K31" s="45"/>
      <c r="L31" s="46"/>
      <c r="M31" s="32" t="str">
        <f t="shared" si="25"/>
        <v xml:space="preserve"> </v>
      </c>
      <c r="N31" s="33" t="str">
        <f t="shared" si="26"/>
        <v xml:space="preserve"> </v>
      </c>
      <c r="O31" s="49">
        <v>2</v>
      </c>
      <c r="P31" s="46"/>
      <c r="Q31" s="32">
        <f t="shared" si="27"/>
        <v>64</v>
      </c>
      <c r="R31" s="33" t="str">
        <f t="shared" si="28"/>
        <v xml:space="preserve"> </v>
      </c>
      <c r="S31" s="83">
        <f t="shared" si="17"/>
        <v>2</v>
      </c>
      <c r="T31" s="32" t="str">
        <f t="shared" si="18"/>
        <v xml:space="preserve"> </v>
      </c>
      <c r="U31" s="32">
        <f t="shared" si="19"/>
        <v>64</v>
      </c>
      <c r="V31" s="33" t="str">
        <f t="shared" si="20"/>
        <v xml:space="preserve"> </v>
      </c>
      <c r="W31" s="85"/>
      <c r="X31" s="85"/>
      <c r="Y31" s="87"/>
      <c r="Z31" s="87"/>
      <c r="AA31" s="87"/>
      <c r="AB31" s="86"/>
      <c r="AC31" s="86"/>
    </row>
    <row r="32" spans="1:29" ht="15" customHeight="1" x14ac:dyDescent="0.2">
      <c r="A32" s="63">
        <v>14</v>
      </c>
      <c r="B32" s="38" t="s">
        <v>58</v>
      </c>
      <c r="C32" s="45"/>
      <c r="D32" s="46"/>
      <c r="E32" s="32" t="str">
        <f t="shared" si="21"/>
        <v xml:space="preserve"> </v>
      </c>
      <c r="F32" s="33" t="str">
        <f t="shared" si="22"/>
        <v xml:space="preserve"> </v>
      </c>
      <c r="G32" s="49"/>
      <c r="H32" s="46"/>
      <c r="I32" s="32" t="str">
        <f t="shared" si="23"/>
        <v xml:space="preserve"> </v>
      </c>
      <c r="J32" s="33" t="str">
        <f t="shared" si="24"/>
        <v xml:space="preserve"> </v>
      </c>
      <c r="K32" s="45"/>
      <c r="L32" s="46"/>
      <c r="M32" s="32" t="str">
        <f t="shared" si="25"/>
        <v xml:space="preserve"> </v>
      </c>
      <c r="N32" s="33" t="str">
        <f t="shared" si="26"/>
        <v xml:space="preserve"> </v>
      </c>
      <c r="O32" s="49">
        <v>2</v>
      </c>
      <c r="P32" s="46"/>
      <c r="Q32" s="32">
        <f t="shared" si="27"/>
        <v>64</v>
      </c>
      <c r="R32" s="33" t="str">
        <f t="shared" si="28"/>
        <v xml:space="preserve"> </v>
      </c>
      <c r="S32" s="83">
        <f t="shared" si="17"/>
        <v>2</v>
      </c>
      <c r="T32" s="32" t="str">
        <f t="shared" si="18"/>
        <v xml:space="preserve"> </v>
      </c>
      <c r="U32" s="32">
        <f t="shared" si="19"/>
        <v>64</v>
      </c>
      <c r="V32" s="33" t="str">
        <f t="shared" si="20"/>
        <v xml:space="preserve"> </v>
      </c>
      <c r="W32" s="85"/>
      <c r="X32" s="85"/>
      <c r="Y32" s="87"/>
      <c r="Z32" s="87"/>
      <c r="AA32" s="87"/>
      <c r="AB32" s="86"/>
      <c r="AC32" s="86"/>
    </row>
    <row r="33" spans="1:29" ht="15" customHeight="1" x14ac:dyDescent="0.2">
      <c r="A33" s="63">
        <v>15</v>
      </c>
      <c r="B33" s="38" t="s">
        <v>29</v>
      </c>
      <c r="C33" s="45"/>
      <c r="D33" s="46">
        <v>2</v>
      </c>
      <c r="E33" s="32" t="str">
        <f t="shared" si="21"/>
        <v xml:space="preserve"> </v>
      </c>
      <c r="F33" s="33">
        <v>68</v>
      </c>
      <c r="G33" s="49"/>
      <c r="H33" s="46">
        <v>2</v>
      </c>
      <c r="I33" s="32" t="str">
        <f t="shared" si="23"/>
        <v xml:space="preserve"> </v>
      </c>
      <c r="J33" s="33">
        <f t="shared" si="24"/>
        <v>68</v>
      </c>
      <c r="K33" s="45"/>
      <c r="L33" s="46">
        <v>4</v>
      </c>
      <c r="M33" s="32" t="str">
        <f t="shared" si="25"/>
        <v xml:space="preserve"> </v>
      </c>
      <c r="N33" s="33">
        <f t="shared" si="26"/>
        <v>136</v>
      </c>
      <c r="O33" s="49"/>
      <c r="P33" s="46">
        <v>4</v>
      </c>
      <c r="Q33" s="32" t="str">
        <f t="shared" si="27"/>
        <v xml:space="preserve"> </v>
      </c>
      <c r="R33" s="33">
        <f t="shared" si="28"/>
        <v>128</v>
      </c>
      <c r="S33" s="83" t="str">
        <f t="shared" si="17"/>
        <v xml:space="preserve"> </v>
      </c>
      <c r="T33" s="32">
        <f t="shared" si="18"/>
        <v>12</v>
      </c>
      <c r="U33" s="32" t="str">
        <f t="shared" si="19"/>
        <v xml:space="preserve"> </v>
      </c>
      <c r="V33" s="33">
        <f t="shared" si="20"/>
        <v>400</v>
      </c>
      <c r="W33" s="85"/>
      <c r="X33" s="85"/>
      <c r="Y33" s="87"/>
      <c r="Z33" s="87"/>
      <c r="AA33" s="87"/>
      <c r="AB33" s="86"/>
      <c r="AC33" s="86"/>
    </row>
    <row r="34" spans="1:29" ht="15" customHeight="1" x14ac:dyDescent="0.2">
      <c r="A34" s="63"/>
      <c r="B34" s="38" t="s">
        <v>83</v>
      </c>
      <c r="C34" s="47"/>
      <c r="D34" s="48"/>
      <c r="E34" s="32"/>
      <c r="F34" s="33"/>
      <c r="G34" s="50"/>
      <c r="H34" s="48"/>
      <c r="I34" s="32"/>
      <c r="J34" s="33"/>
      <c r="K34" s="47"/>
      <c r="L34" s="48"/>
      <c r="M34" s="32"/>
      <c r="N34" s="33"/>
      <c r="O34" s="50"/>
      <c r="P34" s="48"/>
      <c r="Q34" s="32"/>
      <c r="R34" s="33"/>
      <c r="S34" s="83" t="str">
        <f t="shared" si="17"/>
        <v xml:space="preserve"> </v>
      </c>
      <c r="T34" s="32" t="str">
        <f t="shared" si="18"/>
        <v xml:space="preserve"> </v>
      </c>
      <c r="U34" s="32" t="str">
        <f t="shared" si="19"/>
        <v xml:space="preserve"> </v>
      </c>
      <c r="V34" s="33" t="str">
        <f t="shared" si="20"/>
        <v xml:space="preserve"> </v>
      </c>
      <c r="W34" s="85"/>
      <c r="X34" s="85" t="s">
        <v>70</v>
      </c>
      <c r="Y34" s="87" t="s">
        <v>70</v>
      </c>
      <c r="Z34" s="87" t="s">
        <v>70</v>
      </c>
      <c r="AA34" s="87" t="s">
        <v>70</v>
      </c>
      <c r="AB34" s="86"/>
      <c r="AC34" s="86"/>
    </row>
    <row r="35" spans="1:29" ht="15" customHeight="1" thickBot="1" x14ac:dyDescent="0.25">
      <c r="A35" s="63"/>
      <c r="B35" s="38" t="s">
        <v>84</v>
      </c>
      <c r="C35" s="47"/>
      <c r="D35" s="48"/>
      <c r="E35" s="32" t="str">
        <f t="shared" si="21"/>
        <v xml:space="preserve"> </v>
      </c>
      <c r="F35" s="33" t="str">
        <f t="shared" si="22"/>
        <v xml:space="preserve"> </v>
      </c>
      <c r="G35" s="50"/>
      <c r="H35" s="48"/>
      <c r="I35" s="32" t="str">
        <f t="shared" si="23"/>
        <v xml:space="preserve"> </v>
      </c>
      <c r="J35" s="33" t="str">
        <f t="shared" si="24"/>
        <v xml:space="preserve"> </v>
      </c>
      <c r="K35" s="47"/>
      <c r="L35" s="48"/>
      <c r="M35" s="32" t="str">
        <f t="shared" si="25"/>
        <v xml:space="preserve"> </v>
      </c>
      <c r="N35" s="33" t="str">
        <f t="shared" si="26"/>
        <v xml:space="preserve"> </v>
      </c>
      <c r="O35" s="50"/>
      <c r="P35" s="48"/>
      <c r="Q35" s="32" t="str">
        <f t="shared" si="27"/>
        <v xml:space="preserve"> </v>
      </c>
      <c r="R35" s="76" t="str">
        <f t="shared" si="28"/>
        <v xml:space="preserve"> </v>
      </c>
      <c r="S35" s="98" t="str">
        <f t="shared" si="17"/>
        <v xml:space="preserve"> </v>
      </c>
      <c r="T35" s="75" t="str">
        <f t="shared" si="18"/>
        <v xml:space="preserve"> </v>
      </c>
      <c r="U35" s="75" t="str">
        <f t="shared" si="19"/>
        <v xml:space="preserve"> </v>
      </c>
      <c r="V35" s="76" t="str">
        <f t="shared" si="20"/>
        <v xml:space="preserve"> </v>
      </c>
      <c r="W35" s="85"/>
      <c r="X35" s="85" t="s">
        <v>70</v>
      </c>
      <c r="Y35" s="87" t="s">
        <v>70</v>
      </c>
      <c r="Z35" s="87" t="s">
        <v>70</v>
      </c>
      <c r="AA35" s="87" t="s">
        <v>70</v>
      </c>
      <c r="AB35" s="86"/>
      <c r="AC35" s="86"/>
    </row>
    <row r="36" spans="1:29" ht="15" customHeight="1" thickBot="1" x14ac:dyDescent="0.25">
      <c r="A36" s="294" t="s">
        <v>18</v>
      </c>
      <c r="B36" s="295"/>
      <c r="C36" s="68">
        <f>SUM(C7:C15)</f>
        <v>16</v>
      </c>
      <c r="D36" s="16">
        <f t="shared" ref="D36:V36" si="29">SUM(D7:D17)</f>
        <v>2</v>
      </c>
      <c r="E36" s="69">
        <f>SUM(E7:E15)</f>
        <v>544</v>
      </c>
      <c r="F36" s="17">
        <f t="shared" si="29"/>
        <v>68</v>
      </c>
      <c r="G36" s="68">
        <f>SUM(G7:G15)</f>
        <v>14</v>
      </c>
      <c r="H36" s="16">
        <f t="shared" si="29"/>
        <v>0</v>
      </c>
      <c r="I36" s="69">
        <f>SUM(I7:I15)</f>
        <v>476</v>
      </c>
      <c r="J36" s="17">
        <f t="shared" si="29"/>
        <v>0</v>
      </c>
      <c r="K36" s="68">
        <f>SUM(K7:K16)</f>
        <v>13</v>
      </c>
      <c r="L36" s="16">
        <f t="shared" si="29"/>
        <v>0</v>
      </c>
      <c r="M36" s="69">
        <f>SUM(M7:M15)</f>
        <v>442</v>
      </c>
      <c r="N36" s="17">
        <f t="shared" si="29"/>
        <v>0</v>
      </c>
      <c r="O36" s="68">
        <f>SUM(O7:O15)</f>
        <v>11</v>
      </c>
      <c r="P36" s="16">
        <f t="shared" si="29"/>
        <v>0</v>
      </c>
      <c r="Q36" s="69">
        <f>SUM(Q7:Q15)</f>
        <v>352</v>
      </c>
      <c r="R36" s="17">
        <f t="shared" si="29"/>
        <v>0</v>
      </c>
      <c r="S36" s="108">
        <f>SUM(S7:S15)</f>
        <v>54</v>
      </c>
      <c r="T36" s="92">
        <f t="shared" si="29"/>
        <v>2</v>
      </c>
      <c r="U36" s="106">
        <f>SUM(U7:U15)</f>
        <v>1814</v>
      </c>
      <c r="V36" s="93">
        <f t="shared" si="29"/>
        <v>68</v>
      </c>
      <c r="W36" s="85"/>
      <c r="X36" s="85"/>
      <c r="Y36" s="86"/>
      <c r="Z36" s="86"/>
      <c r="AA36" s="86"/>
      <c r="AB36" s="86"/>
      <c r="AC36" s="86"/>
    </row>
    <row r="37" spans="1:29" ht="15" customHeight="1" thickBot="1" x14ac:dyDescent="0.25">
      <c r="A37" s="296" t="s">
        <v>19</v>
      </c>
      <c r="B37" s="297"/>
      <c r="C37" s="18">
        <f t="shared" ref="C37:K37" si="30">SUM(C19:C35)</f>
        <v>8</v>
      </c>
      <c r="D37" s="19">
        <f t="shared" si="30"/>
        <v>4</v>
      </c>
      <c r="E37" s="19">
        <f t="shared" si="30"/>
        <v>272</v>
      </c>
      <c r="F37" s="20">
        <f t="shared" si="30"/>
        <v>136</v>
      </c>
      <c r="G37" s="18">
        <f t="shared" si="30"/>
        <v>10</v>
      </c>
      <c r="H37" s="19">
        <f t="shared" si="30"/>
        <v>6</v>
      </c>
      <c r="I37" s="19">
        <f t="shared" si="30"/>
        <v>340</v>
      </c>
      <c r="J37" s="20">
        <f t="shared" si="30"/>
        <v>204</v>
      </c>
      <c r="K37" s="18">
        <f t="shared" si="30"/>
        <v>10</v>
      </c>
      <c r="L37" s="19">
        <f t="shared" ref="L37:V37" si="31">SUM(L19:L35)</f>
        <v>7</v>
      </c>
      <c r="M37" s="19">
        <f t="shared" si="31"/>
        <v>340</v>
      </c>
      <c r="N37" s="20">
        <f t="shared" si="31"/>
        <v>238</v>
      </c>
      <c r="O37" s="18">
        <f t="shared" si="31"/>
        <v>12</v>
      </c>
      <c r="P37" s="19">
        <f t="shared" si="31"/>
        <v>7</v>
      </c>
      <c r="Q37" s="19">
        <f t="shared" si="31"/>
        <v>384</v>
      </c>
      <c r="R37" s="20">
        <f t="shared" si="31"/>
        <v>224</v>
      </c>
      <c r="S37" s="100">
        <f t="shared" si="31"/>
        <v>40</v>
      </c>
      <c r="T37" s="19">
        <f t="shared" si="31"/>
        <v>24</v>
      </c>
      <c r="U37" s="19">
        <f t="shared" si="31"/>
        <v>1336</v>
      </c>
      <c r="V37" s="20">
        <f t="shared" si="31"/>
        <v>802</v>
      </c>
      <c r="W37" s="91"/>
      <c r="X37" s="91"/>
      <c r="Y37" s="86"/>
      <c r="Z37" s="86"/>
      <c r="AA37" s="86"/>
      <c r="AB37" s="86"/>
      <c r="AC37" s="86"/>
    </row>
    <row r="38" spans="1:29" ht="15" customHeight="1" thickTop="1" thickBot="1" x14ac:dyDescent="0.25">
      <c r="A38" s="286" t="s">
        <v>20</v>
      </c>
      <c r="B38" s="287"/>
      <c r="C38" s="22">
        <f>C36+C37</f>
        <v>24</v>
      </c>
      <c r="D38" s="23">
        <f t="shared" ref="D38:V38" si="32">D36+D37</f>
        <v>6</v>
      </c>
      <c r="E38" s="23">
        <f t="shared" si="32"/>
        <v>816</v>
      </c>
      <c r="F38" s="24">
        <f t="shared" si="32"/>
        <v>204</v>
      </c>
      <c r="G38" s="22">
        <f t="shared" si="32"/>
        <v>24</v>
      </c>
      <c r="H38" s="23">
        <f t="shared" si="32"/>
        <v>6</v>
      </c>
      <c r="I38" s="23">
        <f t="shared" si="32"/>
        <v>816</v>
      </c>
      <c r="J38" s="24">
        <f t="shared" si="32"/>
        <v>204</v>
      </c>
      <c r="K38" s="22">
        <f t="shared" si="32"/>
        <v>23</v>
      </c>
      <c r="L38" s="23">
        <f t="shared" si="32"/>
        <v>7</v>
      </c>
      <c r="M38" s="23">
        <f t="shared" si="32"/>
        <v>782</v>
      </c>
      <c r="N38" s="24">
        <f t="shared" si="32"/>
        <v>238</v>
      </c>
      <c r="O38" s="22">
        <f t="shared" si="32"/>
        <v>23</v>
      </c>
      <c r="P38" s="23">
        <f t="shared" si="32"/>
        <v>7</v>
      </c>
      <c r="Q38" s="23">
        <f t="shared" si="32"/>
        <v>736</v>
      </c>
      <c r="R38" s="24">
        <f t="shared" si="32"/>
        <v>224</v>
      </c>
      <c r="S38" s="101">
        <f t="shared" si="32"/>
        <v>94</v>
      </c>
      <c r="T38" s="23">
        <f t="shared" si="32"/>
        <v>26</v>
      </c>
      <c r="U38" s="23">
        <f t="shared" si="32"/>
        <v>3150</v>
      </c>
      <c r="V38" s="24">
        <f t="shared" si="32"/>
        <v>870</v>
      </c>
      <c r="W38" s="85"/>
      <c r="X38" s="85"/>
      <c r="Y38" s="86"/>
      <c r="Z38" s="86"/>
      <c r="AA38" s="86"/>
      <c r="AB38" s="86"/>
      <c r="AC38" s="86"/>
    </row>
    <row r="39" spans="1:29" ht="15" customHeight="1" thickTop="1" thickBot="1" x14ac:dyDescent="0.25">
      <c r="A39" s="288"/>
      <c r="B39" s="289"/>
      <c r="C39" s="290">
        <f>C38+D38</f>
        <v>30</v>
      </c>
      <c r="D39" s="291"/>
      <c r="E39" s="284">
        <f>E38+F38</f>
        <v>1020</v>
      </c>
      <c r="F39" s="285"/>
      <c r="G39" s="290">
        <f>G38+H38</f>
        <v>30</v>
      </c>
      <c r="H39" s="291"/>
      <c r="I39" s="284">
        <f>I38+J38</f>
        <v>1020</v>
      </c>
      <c r="J39" s="285"/>
      <c r="K39" s="290">
        <f>K38+L38</f>
        <v>30</v>
      </c>
      <c r="L39" s="291"/>
      <c r="M39" s="284">
        <f>M38+N38</f>
        <v>1020</v>
      </c>
      <c r="N39" s="285"/>
      <c r="O39" s="290">
        <f>O38+P38</f>
        <v>30</v>
      </c>
      <c r="P39" s="291"/>
      <c r="Q39" s="284">
        <f>Q38+R38</f>
        <v>960</v>
      </c>
      <c r="R39" s="285"/>
      <c r="S39" s="290">
        <f>S38+T38</f>
        <v>120</v>
      </c>
      <c r="T39" s="291"/>
      <c r="U39" s="284">
        <f>U38+V38</f>
        <v>4020</v>
      </c>
      <c r="V39" s="285"/>
      <c r="W39" s="85"/>
      <c r="X39" s="85"/>
      <c r="Y39" s="86"/>
      <c r="Z39" s="86"/>
      <c r="AA39" s="86"/>
      <c r="AB39" s="86"/>
      <c r="AC39" s="86"/>
    </row>
    <row r="40" spans="1:29" ht="15" customHeight="1" thickTop="1" x14ac:dyDescent="0.2">
      <c r="A40" s="26"/>
      <c r="B40" s="58"/>
      <c r="C40" s="27"/>
      <c r="D40" s="27"/>
      <c r="E40" s="27"/>
      <c r="F40" s="27"/>
      <c r="G40" s="27"/>
      <c r="H40" s="27"/>
      <c r="I40" s="27"/>
      <c r="J40" s="59"/>
      <c r="K40" s="27"/>
      <c r="L40" s="27"/>
      <c r="M40" s="27"/>
      <c r="N40" s="27"/>
      <c r="O40" s="27"/>
      <c r="P40" s="27"/>
      <c r="Q40" s="27"/>
      <c r="R40" s="27"/>
      <c r="S40" s="27"/>
      <c r="T40" s="9"/>
      <c r="U40" s="27"/>
      <c r="V40" s="9"/>
      <c r="W40" s="9"/>
      <c r="X40" s="9"/>
    </row>
    <row r="41" spans="1:29" ht="38.85" customHeight="1" x14ac:dyDescent="0.2">
      <c r="B41" s="278" t="s">
        <v>136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</row>
    <row r="42" spans="1:29" ht="15" customHeight="1" x14ac:dyDescent="0.2">
      <c r="B42" s="58" t="s">
        <v>75</v>
      </c>
    </row>
    <row r="43" spans="1:29" ht="15" customHeight="1" x14ac:dyDescent="0.2">
      <c r="B43" s="58" t="s">
        <v>76</v>
      </c>
    </row>
    <row r="44" spans="1:29" ht="15" customHeight="1" x14ac:dyDescent="0.2">
      <c r="B44" s="59" t="s">
        <v>77</v>
      </c>
    </row>
    <row r="45" spans="1:29" ht="15" customHeight="1" x14ac:dyDescent="0.2"/>
    <row r="46" spans="1:29" ht="15" customHeight="1" x14ac:dyDescent="0.2"/>
    <row r="47" spans="1:29" ht="15" customHeight="1" x14ac:dyDescent="0.2"/>
    <row r="48" spans="1:29" ht="15" customHeight="1" x14ac:dyDescent="0.2"/>
  </sheetData>
  <mergeCells count="34">
    <mergeCell ref="K4:N4"/>
    <mergeCell ref="O4:R4"/>
    <mergeCell ref="S4:V4"/>
    <mergeCell ref="C5:D5"/>
    <mergeCell ref="E5:F5"/>
    <mergeCell ref="G5:H5"/>
    <mergeCell ref="I5:J5"/>
    <mergeCell ref="A1:G1"/>
    <mergeCell ref="A2:G2"/>
    <mergeCell ref="A4:B5"/>
    <mergeCell ref="C4:F4"/>
    <mergeCell ref="G4:J4"/>
    <mergeCell ref="A6:B6"/>
    <mergeCell ref="A36:B36"/>
    <mergeCell ref="A37:B37"/>
    <mergeCell ref="Q5:R5"/>
    <mergeCell ref="S5:T5"/>
    <mergeCell ref="A18:B18"/>
    <mergeCell ref="B41:V41"/>
    <mergeCell ref="K5:L5"/>
    <mergeCell ref="M5:N5"/>
    <mergeCell ref="O5:P5"/>
    <mergeCell ref="U39:V39"/>
    <mergeCell ref="A38:B39"/>
    <mergeCell ref="I39:J39"/>
    <mergeCell ref="K39:L39"/>
    <mergeCell ref="M39:N39"/>
    <mergeCell ref="O39:P39"/>
    <mergeCell ref="C39:D39"/>
    <mergeCell ref="E39:F39"/>
    <mergeCell ref="G39:H39"/>
    <mergeCell ref="Q39:R39"/>
    <mergeCell ref="U5:V5"/>
    <mergeCell ref="S39:T39"/>
  </mergeCells>
  <phoneticPr fontId="0" type="noConversion"/>
  <printOptions horizontalCentered="1" verticalCentered="1"/>
  <pageMargins left="0.2" right="0.2" top="0.2" bottom="0.2" header="0" footer="0"/>
  <pageSetup paperSize="9" scale="94" orientation="landscape" verticalDpi="300" r:id="rId1"/>
  <headerFooter alignWithMargins="0"/>
  <ignoredErrors>
    <ignoredError sqref="R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4"/>
  <sheetViews>
    <sheetView workbookViewId="0">
      <selection activeCell="D19" sqref="D19"/>
    </sheetView>
  </sheetViews>
  <sheetFormatPr defaultColWidth="9.140625" defaultRowHeight="12.75" x14ac:dyDescent="0.2"/>
  <cols>
    <col min="1" max="1" width="3.42578125" style="1" customWidth="1"/>
    <col min="2" max="2" width="39.570312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300" t="s">
        <v>23</v>
      </c>
      <c r="B1" s="301"/>
      <c r="C1" s="301"/>
      <c r="D1" s="301"/>
      <c r="E1" s="301"/>
      <c r="F1" s="301"/>
      <c r="G1" s="301"/>
    </row>
    <row r="2" spans="1:20" ht="15" customHeight="1" x14ac:dyDescent="0.2">
      <c r="A2" s="302" t="s">
        <v>43</v>
      </c>
      <c r="B2" s="303"/>
      <c r="C2" s="303"/>
      <c r="D2" s="303"/>
      <c r="E2" s="303"/>
      <c r="F2" s="303"/>
      <c r="G2" s="303"/>
    </row>
    <row r="3" spans="1:20" ht="15" customHeight="1" thickBot="1" x14ac:dyDescent="0.25">
      <c r="A3" s="60"/>
      <c r="B3" s="61"/>
    </row>
    <row r="4" spans="1:20" ht="1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2" t="s">
        <v>5</v>
      </c>
      <c r="P4" s="313"/>
      <c r="Q4" s="313"/>
      <c r="R4" s="314"/>
      <c r="S4" s="4"/>
      <c r="T4" s="4"/>
    </row>
    <row r="5" spans="1:20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79" t="s">
        <v>6</v>
      </c>
      <c r="P5" s="280"/>
      <c r="Q5" s="281" t="s">
        <v>7</v>
      </c>
      <c r="R5" s="282"/>
      <c r="S5" s="4"/>
      <c r="T5" s="4"/>
    </row>
    <row r="6" spans="1:20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5" t="s">
        <v>9</v>
      </c>
      <c r="P6" s="96" t="s">
        <v>10</v>
      </c>
      <c r="Q6" s="96" t="s">
        <v>9</v>
      </c>
      <c r="R6" s="97" t="s">
        <v>10</v>
      </c>
      <c r="S6" s="4"/>
      <c r="T6" s="4"/>
    </row>
    <row r="7" spans="1:20" ht="15" customHeight="1" x14ac:dyDescent="0.2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4">
        <f t="shared" ref="O7:O12" si="0">IF(C7+G7+K7&gt;0,C7+G7+K7, " ")</f>
        <v>7</v>
      </c>
      <c r="P7" s="94" t="str">
        <f t="shared" ref="P7:P13" si="1">IF(D7+H7+L7&gt;0, D7+H7+L7, " ")</f>
        <v xml:space="preserve"> </v>
      </c>
      <c r="Q7" s="94">
        <f>IF(O7&lt;&gt;" ", (IF(E7&lt;&gt;" ", E7, 0)+IF(I7&lt;&gt;" ", I7, 0)+IF(M7&lt;&gt;" ", M7, 0)), " ")</f>
        <v>234</v>
      </c>
      <c r="R7" s="103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3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3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3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3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3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7" t="s">
        <v>131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3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6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 t="shared" ref="M14:N17" si="8">IF(K14&gt;0,K14*32, " ")</f>
        <v xml:space="preserve"> </v>
      </c>
      <c r="N14" s="33" t="str">
        <f>IF(L14&gt;0,L14*32, " ")</f>
        <v xml:space="preserve"> </v>
      </c>
      <c r="O14" s="31">
        <f t="shared" ref="O14" si="9">IF(C14+G14+K14&gt;0,C14+G14+K14, " ")</f>
        <v>2</v>
      </c>
      <c r="P14" s="32" t="str">
        <f t="shared" ref="P14" si="10">IF(D14+H14+L14&gt;0, D14+H14+L14, " ")</f>
        <v xml:space="preserve"> </v>
      </c>
      <c r="Q14" s="32">
        <f t="shared" ref="Q14:R17" si="11">IF(O14&lt;&gt;" ", (IF(E14&lt;&gt;" ", E14, 0)+IF(I14&lt;&gt;" ", I14, 0)+IF(M14&lt;&gt;" ", M14, 0)), " ")</f>
        <v>68</v>
      </c>
      <c r="R14" s="33" t="str">
        <f t="shared" ref="R14" si="12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132</v>
      </c>
      <c r="C15" s="39">
        <v>1</v>
      </c>
      <c r="D15" s="40"/>
      <c r="E15" s="32">
        <f t="shared" ref="E15:E16" si="13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si="8"/>
        <v>32</v>
      </c>
      <c r="N15" s="33"/>
      <c r="O15" s="272">
        <f>SUM(C15,G15,K15)</f>
        <v>3</v>
      </c>
      <c r="P15" s="82"/>
      <c r="Q15" s="94">
        <f t="shared" si="11"/>
        <v>100</v>
      </c>
      <c r="R15" s="110"/>
      <c r="S15" s="9"/>
      <c r="T15" s="9"/>
    </row>
    <row r="16" spans="1:20" ht="15" customHeight="1" x14ac:dyDescent="0.2">
      <c r="A16" s="62">
        <v>10</v>
      </c>
      <c r="B16" s="271" t="s">
        <v>133</v>
      </c>
      <c r="C16" s="39">
        <v>1</v>
      </c>
      <c r="D16" s="40"/>
      <c r="E16" s="32">
        <f t="shared" si="13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8"/>
        <v xml:space="preserve"> </v>
      </c>
      <c r="N16" s="33"/>
      <c r="O16" s="31">
        <v>2</v>
      </c>
      <c r="P16" s="270"/>
      <c r="Q16" s="32">
        <f t="shared" si="11"/>
        <v>68</v>
      </c>
      <c r="R16" s="269"/>
      <c r="S16" s="9"/>
      <c r="T16" s="9"/>
    </row>
    <row r="17" spans="1:20" ht="15" customHeight="1" thickBot="1" x14ac:dyDescent="0.25">
      <c r="A17" s="62">
        <v>11</v>
      </c>
      <c r="B17" s="38" t="s">
        <v>134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8"/>
        <v>32</v>
      </c>
      <c r="N17" s="33" t="str">
        <f t="shared" si="8"/>
        <v xml:space="preserve"> </v>
      </c>
      <c r="O17" s="31">
        <v>1</v>
      </c>
      <c r="P17" s="75" t="str">
        <f t="shared" ref="P17" si="14">IF(D17+H17+L17&gt;0, D17+H17+L17, " ")</f>
        <v xml:space="preserve"> </v>
      </c>
      <c r="Q17" s="32">
        <f t="shared" si="11"/>
        <v>32</v>
      </c>
      <c r="R17" s="76" t="str">
        <f t="shared" si="11"/>
        <v xml:space="preserve"> </v>
      </c>
      <c r="S17" s="9"/>
      <c r="T17" s="9"/>
    </row>
    <row r="18" spans="1:20" ht="15" customHeight="1" thickBot="1" x14ac:dyDescent="0.25">
      <c r="A18" s="298" t="s">
        <v>17</v>
      </c>
      <c r="B18" s="29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4" t="s">
        <v>24</v>
      </c>
      <c r="C19" s="77">
        <v>2</v>
      </c>
      <c r="D19" s="44"/>
      <c r="E19" s="29">
        <f>IF(C19&gt;0,C19*34, " ")</f>
        <v>68</v>
      </c>
      <c r="F19" s="30" t="str">
        <f>IF(D19&gt;0,D19*34, " ")</f>
        <v xml:space="preserve"> </v>
      </c>
      <c r="G19" s="57">
        <v>3</v>
      </c>
      <c r="H19" s="44"/>
      <c r="I19" s="29">
        <f>IF(G19&gt;0,G19*34, " ")</f>
        <v>102</v>
      </c>
      <c r="J19" s="30" t="str">
        <f>IF(H19&gt;0,H19*34, " ")</f>
        <v xml:space="preserve"> </v>
      </c>
      <c r="K19" s="70"/>
      <c r="L19" s="71"/>
      <c r="M19" s="29" t="str">
        <f>IF(K19&gt;0,K19*32, " ")</f>
        <v xml:space="preserve"> </v>
      </c>
      <c r="N19" s="30" t="str">
        <f>IF(L19&gt;0,L19*32, " ")</f>
        <v xml:space="preserve"> </v>
      </c>
      <c r="O19" s="84">
        <f>IF(C19+G19+K19&gt;0,C19+G19+K19, " ")</f>
        <v>5</v>
      </c>
      <c r="P19" s="94" t="str">
        <f>IF(D19+H19+L19&gt;0, D19+H19+L19, " ")</f>
        <v xml:space="preserve"> </v>
      </c>
      <c r="Q19" s="94">
        <f>IF(O19&lt;&gt;" ", (IF(E19&lt;&gt;" ", E19, 0)+IF(I19&lt;&gt;" ", I19, 0)+IF(M19&lt;&gt;" ", M19, 0)), " ")</f>
        <v>170</v>
      </c>
      <c r="R19" s="103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2">
        <v>2</v>
      </c>
      <c r="B20" s="54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3" t="str">
        <f t="shared" ref="O20:O31" si="15">IF(C20+G20+K20&gt;0,C20+G20+K20, " ")</f>
        <v xml:space="preserve"> </v>
      </c>
      <c r="P20" s="32">
        <f t="shared" ref="P20:P31" si="16">IF(D20+H20+L20&gt;0, D20+H20+L20, " ")</f>
        <v>2</v>
      </c>
      <c r="Q20" s="32" t="str">
        <f t="shared" ref="Q20:Q31" si="17">IF(O20&lt;&gt;" ", (IF(E20&lt;&gt;" ", E20, 0)+IF(I20&lt;&gt;" ", I20, 0)+IF(M20&lt;&gt;" ", M20, 0)), " ")</f>
        <v xml:space="preserve"> </v>
      </c>
      <c r="R20" s="33">
        <f t="shared" ref="R20:R31" si="18"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62">
        <v>3</v>
      </c>
      <c r="B21" s="54" t="s">
        <v>69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3">
        <f t="shared" si="15"/>
        <v>2</v>
      </c>
      <c r="P21" s="32" t="str">
        <f t="shared" si="16"/>
        <v xml:space="preserve"> </v>
      </c>
      <c r="Q21" s="32">
        <f t="shared" si="17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">
      <c r="A22" s="62">
        <v>4</v>
      </c>
      <c r="B22" s="64" t="s">
        <v>34</v>
      </c>
      <c r="C22" s="45">
        <v>2</v>
      </c>
      <c r="D22" s="46"/>
      <c r="E22" s="32">
        <f t="shared" ref="E22:F31" si="19">IF(C22&gt;0,C22*34, " ")</f>
        <v>68</v>
      </c>
      <c r="F22" s="33" t="str">
        <f t="shared" si="19"/>
        <v xml:space="preserve"> </v>
      </c>
      <c r="G22" s="49"/>
      <c r="H22" s="46"/>
      <c r="I22" s="32" t="str">
        <f t="shared" ref="I22:J31" si="20">IF(G22&gt;0,G22*34, " ")</f>
        <v xml:space="preserve"> </v>
      </c>
      <c r="J22" s="33" t="str">
        <f t="shared" si="20"/>
        <v xml:space="preserve"> </v>
      </c>
      <c r="K22" s="80"/>
      <c r="L22" s="46"/>
      <c r="M22" s="79" t="str">
        <f t="shared" ref="M22:N31" si="21">IF(K22&gt;0,K22*32, " ")</f>
        <v xml:space="preserve"> </v>
      </c>
      <c r="N22" s="33" t="str">
        <f t="shared" si="21"/>
        <v xml:space="preserve"> </v>
      </c>
      <c r="O22" s="83">
        <f t="shared" si="15"/>
        <v>2</v>
      </c>
      <c r="P22" s="32" t="str">
        <f t="shared" si="16"/>
        <v xml:space="preserve"> </v>
      </c>
      <c r="Q22" s="32">
        <f t="shared" si="17"/>
        <v>68</v>
      </c>
      <c r="R22" s="33" t="str">
        <f t="shared" si="18"/>
        <v xml:space="preserve"> </v>
      </c>
      <c r="S22" s="9"/>
      <c r="T22" s="9"/>
    </row>
    <row r="23" spans="1:20" ht="15" customHeight="1" x14ac:dyDescent="0.2">
      <c r="A23" s="62">
        <v>5</v>
      </c>
      <c r="B23" s="54" t="s">
        <v>48</v>
      </c>
      <c r="C23" s="45"/>
      <c r="D23" s="46"/>
      <c r="E23" s="32" t="str">
        <f>IF(C23&gt;0,C23*34, " ")</f>
        <v xml:space="preserve"> </v>
      </c>
      <c r="F23" s="33" t="str">
        <f>IF(D23&gt;0,D23*34, " ")</f>
        <v xml:space="preserve"> </v>
      </c>
      <c r="G23" s="49"/>
      <c r="H23" s="46">
        <v>2</v>
      </c>
      <c r="I23" s="32" t="str">
        <f>IF(G23&gt;0,G23*34, " ")</f>
        <v xml:space="preserve"> </v>
      </c>
      <c r="J23" s="33">
        <f>IF(H23&gt;0,H23*34, " ")</f>
        <v>68</v>
      </c>
      <c r="K23" s="45"/>
      <c r="L23" s="46"/>
      <c r="M23" s="32" t="str">
        <f>IF(K23&gt;0,K23*32, " ")</f>
        <v xml:space="preserve"> </v>
      </c>
      <c r="N23" s="33" t="str">
        <f>IF(L23&gt;0,L23*32, " ")</f>
        <v xml:space="preserve"> </v>
      </c>
      <c r="O23" s="83" t="str">
        <f t="shared" si="15"/>
        <v xml:space="preserve"> </v>
      </c>
      <c r="P23" s="32">
        <f t="shared" si="16"/>
        <v>2</v>
      </c>
      <c r="Q23" s="32" t="str">
        <f t="shared" si="17"/>
        <v xml:space="preserve"> </v>
      </c>
      <c r="R23" s="33">
        <f t="shared" si="18"/>
        <v>68</v>
      </c>
      <c r="S23" s="9"/>
      <c r="T23" s="9"/>
    </row>
    <row r="24" spans="1:20" ht="15" customHeight="1" x14ac:dyDescent="0.2">
      <c r="A24" s="62">
        <v>6</v>
      </c>
      <c r="B24" s="54" t="s">
        <v>26</v>
      </c>
      <c r="C24" s="45"/>
      <c r="D24" s="46"/>
      <c r="E24" s="32" t="str">
        <f t="shared" si="19"/>
        <v xml:space="preserve"> </v>
      </c>
      <c r="F24" s="33" t="str">
        <f t="shared" si="19"/>
        <v xml:space="preserve"> </v>
      </c>
      <c r="G24" s="49">
        <v>2</v>
      </c>
      <c r="H24" s="46"/>
      <c r="I24" s="32">
        <f t="shared" si="20"/>
        <v>68</v>
      </c>
      <c r="J24" s="33" t="str">
        <f t="shared" si="20"/>
        <v xml:space="preserve"> </v>
      </c>
      <c r="K24" s="45"/>
      <c r="L24" s="46"/>
      <c r="M24" s="32" t="str">
        <f t="shared" si="21"/>
        <v xml:space="preserve"> </v>
      </c>
      <c r="N24" s="33" t="str">
        <f t="shared" si="21"/>
        <v xml:space="preserve"> </v>
      </c>
      <c r="O24" s="83">
        <f t="shared" si="15"/>
        <v>2</v>
      </c>
      <c r="P24" s="32" t="str">
        <f t="shared" si="16"/>
        <v xml:space="preserve"> </v>
      </c>
      <c r="Q24" s="32">
        <f t="shared" si="17"/>
        <v>68</v>
      </c>
      <c r="R24" s="33" t="str">
        <f t="shared" si="18"/>
        <v xml:space="preserve"> </v>
      </c>
      <c r="S24" s="9"/>
      <c r="T24" s="9"/>
    </row>
    <row r="25" spans="1:20" ht="15" customHeight="1" x14ac:dyDescent="0.2">
      <c r="A25" s="62">
        <v>7</v>
      </c>
      <c r="B25" s="55" t="s">
        <v>44</v>
      </c>
      <c r="C25" s="45"/>
      <c r="D25" s="46"/>
      <c r="E25" s="32" t="str">
        <f t="shared" si="19"/>
        <v xml:space="preserve"> </v>
      </c>
      <c r="F25" s="33" t="str">
        <f t="shared" si="19"/>
        <v xml:space="preserve"> </v>
      </c>
      <c r="G25" s="49">
        <v>1</v>
      </c>
      <c r="H25" s="46">
        <v>1</v>
      </c>
      <c r="I25" s="32">
        <f t="shared" si="20"/>
        <v>34</v>
      </c>
      <c r="J25" s="33">
        <f t="shared" si="20"/>
        <v>34</v>
      </c>
      <c r="K25" s="45"/>
      <c r="L25" s="46"/>
      <c r="M25" s="32" t="str">
        <f t="shared" si="21"/>
        <v xml:space="preserve"> </v>
      </c>
      <c r="N25" s="33" t="str">
        <f t="shared" si="21"/>
        <v xml:space="preserve"> </v>
      </c>
      <c r="O25" s="83">
        <f t="shared" si="15"/>
        <v>1</v>
      </c>
      <c r="P25" s="32">
        <f t="shared" si="16"/>
        <v>1</v>
      </c>
      <c r="Q25" s="32">
        <f t="shared" si="17"/>
        <v>34</v>
      </c>
      <c r="R25" s="33">
        <f t="shared" si="18"/>
        <v>34</v>
      </c>
      <c r="S25" s="9"/>
      <c r="T25" s="9"/>
    </row>
    <row r="26" spans="1:20" ht="15" customHeight="1" x14ac:dyDescent="0.2">
      <c r="A26" s="62">
        <v>8</v>
      </c>
      <c r="B26" s="54" t="s">
        <v>66</v>
      </c>
      <c r="C26" s="45"/>
      <c r="D26" s="46"/>
      <c r="E26" s="32" t="str">
        <f>IF(C26&gt;0,C26*34, " ")</f>
        <v xml:space="preserve"> </v>
      </c>
      <c r="F26" s="33" t="str">
        <f>IF(D26&gt;0,D26*34, " ")</f>
        <v xml:space="preserve"> </v>
      </c>
      <c r="G26" s="49">
        <v>2</v>
      </c>
      <c r="H26" s="46"/>
      <c r="I26" s="32">
        <f>IF(G26&gt;0,G26*34, " ")</f>
        <v>68</v>
      </c>
      <c r="J26" s="33" t="str">
        <f>IF(H26&gt;0,H26*34, " ")</f>
        <v xml:space="preserve"> </v>
      </c>
      <c r="K26" s="45">
        <v>2</v>
      </c>
      <c r="L26" s="46"/>
      <c r="M26" s="32">
        <f>IF(K26&gt;0,K26*32, " ")</f>
        <v>64</v>
      </c>
      <c r="N26" s="33" t="str">
        <f>IF(L26&gt;0,L26*32, " ")</f>
        <v xml:space="preserve"> </v>
      </c>
      <c r="O26" s="83">
        <f t="shared" si="15"/>
        <v>4</v>
      </c>
      <c r="P26" s="32" t="str">
        <f t="shared" si="16"/>
        <v xml:space="preserve"> </v>
      </c>
      <c r="Q26" s="32">
        <f t="shared" si="17"/>
        <v>132</v>
      </c>
      <c r="R26" s="33" t="str">
        <f t="shared" si="18"/>
        <v xml:space="preserve"> </v>
      </c>
      <c r="S26" s="9"/>
      <c r="T26" s="9"/>
    </row>
    <row r="27" spans="1:20" ht="15" customHeight="1" x14ac:dyDescent="0.2">
      <c r="A27" s="62">
        <v>9</v>
      </c>
      <c r="B27" s="54" t="s">
        <v>61</v>
      </c>
      <c r="C27" s="45"/>
      <c r="D27" s="46"/>
      <c r="E27" s="32" t="str">
        <f>IF(C27&gt;0,C27*34, " ")</f>
        <v xml:space="preserve"> </v>
      </c>
      <c r="F27" s="33" t="str">
        <f>IF(D27&gt;0,D27*34, " ")</f>
        <v xml:space="preserve"> </v>
      </c>
      <c r="G27" s="49"/>
      <c r="H27" s="46"/>
      <c r="I27" s="32" t="str">
        <f>IF(G27&gt;0,G27*34, " ")</f>
        <v xml:space="preserve"> </v>
      </c>
      <c r="J27" s="33" t="str">
        <f>IF(H27&gt;0,H27*34, " ")</f>
        <v xml:space="preserve"> </v>
      </c>
      <c r="K27" s="45">
        <v>2</v>
      </c>
      <c r="L27" s="46"/>
      <c r="M27" s="32">
        <f>IF(K27&gt;0,K27*32, " ")</f>
        <v>64</v>
      </c>
      <c r="N27" s="33" t="str">
        <f>IF(L27&gt;0,L27*32, " ")</f>
        <v xml:space="preserve"> </v>
      </c>
      <c r="O27" s="83">
        <f t="shared" si="15"/>
        <v>2</v>
      </c>
      <c r="P27" s="32" t="str">
        <f t="shared" si="16"/>
        <v xml:space="preserve"> </v>
      </c>
      <c r="Q27" s="32">
        <f t="shared" si="17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">
      <c r="A28" s="62">
        <v>10</v>
      </c>
      <c r="B28" s="56" t="s">
        <v>30</v>
      </c>
      <c r="C28" s="45"/>
      <c r="D28" s="46"/>
      <c r="E28" s="32" t="str">
        <f t="shared" si="19"/>
        <v xml:space="preserve"> </v>
      </c>
      <c r="F28" s="33" t="str">
        <f t="shared" si="19"/>
        <v xml:space="preserve"> </v>
      </c>
      <c r="G28" s="49"/>
      <c r="H28" s="46"/>
      <c r="I28" s="32" t="str">
        <f t="shared" si="20"/>
        <v xml:space="preserve"> </v>
      </c>
      <c r="J28" s="33" t="str">
        <f t="shared" si="20"/>
        <v xml:space="preserve"> </v>
      </c>
      <c r="K28" s="45">
        <v>2</v>
      </c>
      <c r="L28" s="46"/>
      <c r="M28" s="32">
        <f t="shared" si="21"/>
        <v>64</v>
      </c>
      <c r="N28" s="33" t="str">
        <f t="shared" si="21"/>
        <v xml:space="preserve"> </v>
      </c>
      <c r="O28" s="83">
        <f t="shared" si="15"/>
        <v>2</v>
      </c>
      <c r="P28" s="32" t="str">
        <f t="shared" si="16"/>
        <v xml:space="preserve"> </v>
      </c>
      <c r="Q28" s="32">
        <f t="shared" si="17"/>
        <v>64</v>
      </c>
      <c r="R28" s="33" t="str">
        <f t="shared" si="18"/>
        <v xml:space="preserve"> </v>
      </c>
      <c r="S28" s="9"/>
      <c r="T28" s="9"/>
    </row>
    <row r="29" spans="1:20" ht="15" customHeight="1" x14ac:dyDescent="0.2">
      <c r="A29" s="62">
        <v>11</v>
      </c>
      <c r="B29" s="38" t="s">
        <v>29</v>
      </c>
      <c r="C29" s="45"/>
      <c r="D29" s="46">
        <v>5</v>
      </c>
      <c r="E29" s="32" t="str">
        <f t="shared" si="19"/>
        <v xml:space="preserve"> </v>
      </c>
      <c r="F29" s="33">
        <f t="shared" si="19"/>
        <v>170</v>
      </c>
      <c r="G29" s="49"/>
      <c r="H29" s="46">
        <v>10</v>
      </c>
      <c r="I29" s="32" t="str">
        <f t="shared" si="20"/>
        <v xml:space="preserve"> </v>
      </c>
      <c r="J29" s="33">
        <f t="shared" si="20"/>
        <v>340</v>
      </c>
      <c r="K29" s="45"/>
      <c r="L29" s="46">
        <v>15</v>
      </c>
      <c r="M29" s="32" t="str">
        <f t="shared" si="21"/>
        <v xml:space="preserve"> </v>
      </c>
      <c r="N29" s="33">
        <f t="shared" si="21"/>
        <v>480</v>
      </c>
      <c r="O29" s="83" t="str">
        <f t="shared" si="15"/>
        <v xml:space="preserve"> </v>
      </c>
      <c r="P29" s="32">
        <f t="shared" si="16"/>
        <v>30</v>
      </c>
      <c r="Q29" s="32" t="str">
        <f t="shared" si="17"/>
        <v xml:space="preserve"> </v>
      </c>
      <c r="R29" s="33">
        <f t="shared" si="18"/>
        <v>990</v>
      </c>
      <c r="S29" s="9"/>
      <c r="T29" s="9"/>
    </row>
    <row r="30" spans="1:20" ht="15" customHeight="1" x14ac:dyDescent="0.2">
      <c r="A30" s="63"/>
      <c r="B30" s="38" t="s">
        <v>83</v>
      </c>
      <c r="C30" s="45"/>
      <c r="D30" s="46"/>
      <c r="E30" s="32"/>
      <c r="F30" s="33"/>
      <c r="G30" s="49"/>
      <c r="H30" s="46"/>
      <c r="I30" s="32"/>
      <c r="J30" s="33"/>
      <c r="K30" s="45"/>
      <c r="L30" s="46"/>
      <c r="M30" s="32"/>
      <c r="N30" s="33"/>
      <c r="O30" s="83" t="str">
        <f t="shared" si="15"/>
        <v xml:space="preserve"> </v>
      </c>
      <c r="P30" s="32" t="str">
        <f t="shared" si="16"/>
        <v xml:space="preserve"> </v>
      </c>
      <c r="Q30" s="32" t="str">
        <f t="shared" si="17"/>
        <v xml:space="preserve"> </v>
      </c>
      <c r="R30" s="33" t="str">
        <f t="shared" si="18"/>
        <v xml:space="preserve"> </v>
      </c>
      <c r="S30" s="9"/>
      <c r="T30" s="9"/>
    </row>
    <row r="31" spans="1:20" ht="15" customHeight="1" thickBot="1" x14ac:dyDescent="0.25">
      <c r="A31" s="63"/>
      <c r="B31" s="38" t="s">
        <v>84</v>
      </c>
      <c r="C31" s="45"/>
      <c r="D31" s="46"/>
      <c r="E31" s="32" t="str">
        <f t="shared" si="19"/>
        <v xml:space="preserve"> </v>
      </c>
      <c r="F31" s="33" t="str">
        <f t="shared" si="19"/>
        <v xml:space="preserve"> </v>
      </c>
      <c r="G31" s="46"/>
      <c r="H31" s="46"/>
      <c r="I31" s="32" t="str">
        <f t="shared" si="20"/>
        <v xml:space="preserve"> </v>
      </c>
      <c r="J31" s="33" t="str">
        <f t="shared" si="20"/>
        <v xml:space="preserve"> </v>
      </c>
      <c r="K31" s="45"/>
      <c r="L31" s="46"/>
      <c r="M31" s="32" t="str">
        <f t="shared" si="21"/>
        <v xml:space="preserve"> </v>
      </c>
      <c r="N31" s="33" t="str">
        <f t="shared" si="21"/>
        <v xml:space="preserve"> </v>
      </c>
      <c r="O31" s="104" t="str">
        <f t="shared" si="15"/>
        <v xml:space="preserve"> </v>
      </c>
      <c r="P31" s="75" t="str">
        <f t="shared" si="16"/>
        <v xml:space="preserve"> </v>
      </c>
      <c r="Q31" s="75" t="str">
        <f t="shared" si="17"/>
        <v xml:space="preserve"> </v>
      </c>
      <c r="R31" s="76" t="str">
        <f t="shared" si="18"/>
        <v xml:space="preserve"> </v>
      </c>
      <c r="S31" s="9"/>
      <c r="T31" s="9"/>
    </row>
    <row r="32" spans="1:20" ht="15" customHeight="1" thickBot="1" x14ac:dyDescent="0.25">
      <c r="A32" s="294" t="s">
        <v>18</v>
      </c>
      <c r="B32" s="295"/>
      <c r="C32" s="68">
        <f>SUM(C7:C15)</f>
        <v>15</v>
      </c>
      <c r="D32" s="69">
        <f t="shared" ref="D32:R32" si="22">SUM(D7:D17)</f>
        <v>2</v>
      </c>
      <c r="E32" s="69">
        <f>SUM(E7:E15)</f>
        <v>510</v>
      </c>
      <c r="F32" s="72">
        <f t="shared" si="22"/>
        <v>68</v>
      </c>
      <c r="G32" s="68">
        <f>SUM(G7:G15)</f>
        <v>9</v>
      </c>
      <c r="H32" s="69">
        <f t="shared" si="22"/>
        <v>0</v>
      </c>
      <c r="I32" s="69">
        <f>SUM(I7:I15)</f>
        <v>306</v>
      </c>
      <c r="J32" s="72">
        <f t="shared" si="22"/>
        <v>0</v>
      </c>
      <c r="K32" s="68">
        <f>SUM(K7:K15)</f>
        <v>9</v>
      </c>
      <c r="L32" s="69">
        <f t="shared" si="22"/>
        <v>0</v>
      </c>
      <c r="M32" s="69">
        <f>SUM(M7:M15)</f>
        <v>288</v>
      </c>
      <c r="N32" s="72">
        <f t="shared" si="22"/>
        <v>0</v>
      </c>
      <c r="O32" s="108">
        <f>SUM(O7:O15)</f>
        <v>33</v>
      </c>
      <c r="P32" s="106">
        <f t="shared" si="22"/>
        <v>2</v>
      </c>
      <c r="Q32" s="106">
        <f>SUM(Q7:Q15)</f>
        <v>1104</v>
      </c>
      <c r="R32" s="107">
        <f t="shared" si="22"/>
        <v>68</v>
      </c>
      <c r="S32" s="9"/>
      <c r="T32" s="9"/>
    </row>
    <row r="33" spans="1:24" ht="15" customHeight="1" thickBot="1" x14ac:dyDescent="0.25">
      <c r="A33" s="296" t="s">
        <v>19</v>
      </c>
      <c r="B33" s="297"/>
      <c r="C33" s="18">
        <f t="shared" ref="C33:R33" si="23">SUM(C19:C31)</f>
        <v>6</v>
      </c>
      <c r="D33" s="19">
        <f t="shared" si="23"/>
        <v>7</v>
      </c>
      <c r="E33" s="19">
        <f t="shared" si="23"/>
        <v>204</v>
      </c>
      <c r="F33" s="20">
        <f t="shared" si="23"/>
        <v>238</v>
      </c>
      <c r="G33" s="18">
        <f t="shared" si="23"/>
        <v>8</v>
      </c>
      <c r="H33" s="19">
        <f t="shared" si="23"/>
        <v>13</v>
      </c>
      <c r="I33" s="19">
        <f t="shared" si="23"/>
        <v>272</v>
      </c>
      <c r="J33" s="20">
        <f t="shared" si="23"/>
        <v>442</v>
      </c>
      <c r="K33" s="18">
        <f t="shared" si="23"/>
        <v>6</v>
      </c>
      <c r="L33" s="19">
        <f t="shared" si="23"/>
        <v>15</v>
      </c>
      <c r="M33" s="19">
        <f t="shared" si="23"/>
        <v>192</v>
      </c>
      <c r="N33" s="20">
        <f t="shared" si="23"/>
        <v>480</v>
      </c>
      <c r="O33" s="18">
        <f t="shared" si="23"/>
        <v>20</v>
      </c>
      <c r="P33" s="19">
        <f t="shared" si="23"/>
        <v>35</v>
      </c>
      <c r="Q33" s="19">
        <f t="shared" si="23"/>
        <v>668</v>
      </c>
      <c r="R33" s="20">
        <f t="shared" si="23"/>
        <v>1160</v>
      </c>
      <c r="S33" s="21"/>
      <c r="T33" s="21"/>
    </row>
    <row r="34" spans="1:24" ht="15" customHeight="1" thickTop="1" thickBot="1" x14ac:dyDescent="0.25">
      <c r="A34" s="286" t="s">
        <v>20</v>
      </c>
      <c r="B34" s="287"/>
      <c r="C34" s="22">
        <f>C32+C33</f>
        <v>21</v>
      </c>
      <c r="D34" s="23">
        <f t="shared" ref="D34:R34" si="24">D32+D33</f>
        <v>9</v>
      </c>
      <c r="E34" s="23">
        <f t="shared" si="24"/>
        <v>714</v>
      </c>
      <c r="F34" s="24">
        <f t="shared" si="24"/>
        <v>306</v>
      </c>
      <c r="G34" s="22">
        <f t="shared" si="24"/>
        <v>17</v>
      </c>
      <c r="H34" s="23">
        <f t="shared" si="24"/>
        <v>13</v>
      </c>
      <c r="I34" s="23">
        <f t="shared" si="24"/>
        <v>578</v>
      </c>
      <c r="J34" s="24">
        <f t="shared" si="24"/>
        <v>442</v>
      </c>
      <c r="K34" s="22">
        <f t="shared" si="24"/>
        <v>15</v>
      </c>
      <c r="L34" s="23">
        <f t="shared" si="24"/>
        <v>15</v>
      </c>
      <c r="M34" s="23">
        <f t="shared" si="24"/>
        <v>480</v>
      </c>
      <c r="N34" s="24">
        <f t="shared" si="24"/>
        <v>480</v>
      </c>
      <c r="O34" s="22">
        <f t="shared" si="24"/>
        <v>53</v>
      </c>
      <c r="P34" s="23">
        <f t="shared" si="24"/>
        <v>37</v>
      </c>
      <c r="Q34" s="23">
        <f t="shared" si="24"/>
        <v>1772</v>
      </c>
      <c r="R34" s="24">
        <f t="shared" si="24"/>
        <v>1228</v>
      </c>
      <c r="S34" s="25"/>
      <c r="T34" s="25"/>
    </row>
    <row r="35" spans="1:24" ht="15" customHeight="1" thickTop="1" thickBot="1" x14ac:dyDescent="0.25">
      <c r="A35" s="288"/>
      <c r="B35" s="289"/>
      <c r="C35" s="290">
        <f>C34+D34</f>
        <v>30</v>
      </c>
      <c r="D35" s="291"/>
      <c r="E35" s="284">
        <f>E34+F34</f>
        <v>1020</v>
      </c>
      <c r="F35" s="285"/>
      <c r="G35" s="290">
        <f>G34+H34</f>
        <v>30</v>
      </c>
      <c r="H35" s="291"/>
      <c r="I35" s="284">
        <f>I34+J34</f>
        <v>1020</v>
      </c>
      <c r="J35" s="285"/>
      <c r="K35" s="290">
        <f>K34+L34</f>
        <v>30</v>
      </c>
      <c r="L35" s="291"/>
      <c r="M35" s="284">
        <f>M34+N34</f>
        <v>960</v>
      </c>
      <c r="N35" s="285"/>
      <c r="O35" s="290">
        <f>O34+P34</f>
        <v>90</v>
      </c>
      <c r="P35" s="291"/>
      <c r="Q35" s="284">
        <f>Q34+R34</f>
        <v>3000</v>
      </c>
      <c r="R35" s="285"/>
      <c r="S35" s="25"/>
      <c r="T35" s="25"/>
    </row>
    <row r="36" spans="1:24" ht="15" customHeight="1" thickTop="1" x14ac:dyDescent="0.2">
      <c r="A36" s="26"/>
      <c r="B36" s="58"/>
      <c r="C36" s="27"/>
      <c r="D36" s="27"/>
      <c r="E36" s="27"/>
      <c r="F36" s="27"/>
      <c r="G36" s="27"/>
      <c r="H36" s="27"/>
      <c r="I36" s="27"/>
      <c r="K36" s="27"/>
      <c r="L36" s="27"/>
      <c r="M36" s="27"/>
      <c r="N36" s="27"/>
      <c r="O36" s="27"/>
      <c r="P36" s="27"/>
      <c r="Q36" s="27"/>
      <c r="R36" s="27"/>
      <c r="S36" s="27"/>
      <c r="T36" s="9"/>
      <c r="U36" s="27"/>
      <c r="V36" s="9"/>
      <c r="W36" s="9"/>
      <c r="X36" s="9"/>
    </row>
    <row r="37" spans="1:24" ht="32.65" customHeight="1" x14ac:dyDescent="0.2">
      <c r="B37" s="278" t="s">
        <v>135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1"/>
      <c r="V37" s="2"/>
      <c r="W37" s="2"/>
      <c r="X37" s="2"/>
    </row>
    <row r="38" spans="1:24" ht="15" customHeight="1" x14ac:dyDescent="0.2">
      <c r="B38" s="58" t="s">
        <v>76</v>
      </c>
    </row>
    <row r="39" spans="1:24" ht="15" customHeight="1" x14ac:dyDescent="0.2">
      <c r="B39" s="59" t="s">
        <v>77</v>
      </c>
    </row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</sheetData>
  <mergeCells count="29">
    <mergeCell ref="C35:D35"/>
    <mergeCell ref="E35:F35"/>
    <mergeCell ref="G35:H35"/>
    <mergeCell ref="A6:B6"/>
    <mergeCell ref="A18:B18"/>
    <mergeCell ref="A32:B32"/>
    <mergeCell ref="A33:B33"/>
    <mergeCell ref="A34:B35"/>
    <mergeCell ref="O5:P5"/>
    <mergeCell ref="Q5:R5"/>
    <mergeCell ref="K4:N4"/>
    <mergeCell ref="M35:N35"/>
    <mergeCell ref="O35:P35"/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5"/>
  <sheetViews>
    <sheetView workbookViewId="0">
      <selection activeCell="C19" sqref="C19"/>
    </sheetView>
  </sheetViews>
  <sheetFormatPr defaultColWidth="9.140625" defaultRowHeight="12.75" x14ac:dyDescent="0.2"/>
  <cols>
    <col min="1" max="1" width="3.42578125" style="1" customWidth="1"/>
    <col min="2" max="2" width="39.2851562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300" t="s">
        <v>23</v>
      </c>
      <c r="B1" s="301"/>
      <c r="C1" s="301"/>
      <c r="D1" s="301"/>
      <c r="E1" s="301"/>
      <c r="F1" s="301"/>
      <c r="G1" s="301"/>
    </row>
    <row r="2" spans="1:20" ht="15" customHeight="1" x14ac:dyDescent="0.2">
      <c r="A2" s="302" t="s">
        <v>46</v>
      </c>
      <c r="B2" s="303"/>
      <c r="C2" s="303"/>
      <c r="D2" s="303"/>
      <c r="E2" s="303"/>
      <c r="F2" s="303"/>
      <c r="G2" s="303"/>
    </row>
    <row r="3" spans="1:20" ht="15" customHeight="1" thickBot="1" x14ac:dyDescent="0.25">
      <c r="A3" s="60"/>
      <c r="B3" s="61"/>
    </row>
    <row r="4" spans="1:20" ht="1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2" t="s">
        <v>5</v>
      </c>
      <c r="P4" s="313"/>
      <c r="Q4" s="313"/>
      <c r="R4" s="314"/>
      <c r="S4" s="4"/>
      <c r="T4" s="4"/>
    </row>
    <row r="5" spans="1:20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79" t="s">
        <v>6</v>
      </c>
      <c r="P5" s="280"/>
      <c r="Q5" s="281" t="s">
        <v>7</v>
      </c>
      <c r="R5" s="282"/>
      <c r="S5" s="4"/>
      <c r="T5" s="4"/>
    </row>
    <row r="6" spans="1:20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5" t="s">
        <v>9</v>
      </c>
      <c r="P6" s="96" t="s">
        <v>10</v>
      </c>
      <c r="Q6" s="96" t="s">
        <v>9</v>
      </c>
      <c r="R6" s="97" t="s">
        <v>10</v>
      </c>
      <c r="S6" s="4"/>
      <c r="T6" s="4"/>
    </row>
    <row r="7" spans="1:20" ht="15" customHeight="1" x14ac:dyDescent="0.2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4">
        <f t="shared" ref="O7:O12" si="0">IF(C7+G7+K7&gt;0,C7+G7+K7, " ")</f>
        <v>7</v>
      </c>
      <c r="P7" s="94" t="str">
        <f t="shared" ref="P7:P13" si="1">IF(D7+H7+L7&gt;0, D7+H7+L7, " ")</f>
        <v xml:space="preserve"> </v>
      </c>
      <c r="Q7" s="94">
        <f>IF(O7&lt;&gt;" ", (IF(E7&lt;&gt;" ", E7, 0)+IF(I7&lt;&gt;" ", I7, 0)+IF(M7&lt;&gt;" ", M7, 0)), " ")</f>
        <v>234</v>
      </c>
      <c r="R7" s="102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3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3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3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3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3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7" t="s">
        <v>131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3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6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 t="shared" ref="M14:N17" si="8">IF(K14&gt;0,K14*32, " ")</f>
        <v xml:space="preserve"> </v>
      </c>
      <c r="N14" s="33" t="str">
        <f>IF(L14&gt;0,L14*32, " ")</f>
        <v xml:space="preserve"> </v>
      </c>
      <c r="O14" s="31">
        <f t="shared" ref="O14" si="9">IF(C14+G14+K14&gt;0,C14+G14+K14, " ")</f>
        <v>2</v>
      </c>
      <c r="P14" s="32" t="str">
        <f t="shared" ref="P14" si="10">IF(D14+H14+L14&gt;0, D14+H14+L14, " ")</f>
        <v xml:space="preserve"> </v>
      </c>
      <c r="Q14" s="32">
        <f t="shared" ref="Q14:R17" si="11">IF(O14&lt;&gt;" ", (IF(E14&lt;&gt;" ", E14, 0)+IF(I14&lt;&gt;" ", I14, 0)+IF(M14&lt;&gt;" ", M14, 0)), " ")</f>
        <v>68</v>
      </c>
      <c r="R14" s="33" t="str">
        <f t="shared" ref="R14" si="12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132</v>
      </c>
      <c r="C15" s="39">
        <v>1</v>
      </c>
      <c r="D15" s="40"/>
      <c r="E15" s="32">
        <f t="shared" ref="E15:E16" si="13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si="8"/>
        <v>32</v>
      </c>
      <c r="N15" s="33"/>
      <c r="O15" s="272">
        <f>SUM(C15,G15,K15)</f>
        <v>3</v>
      </c>
      <c r="P15" s="82"/>
      <c r="Q15" s="94">
        <f t="shared" si="11"/>
        <v>100</v>
      </c>
      <c r="R15" s="110"/>
      <c r="S15" s="9"/>
      <c r="T15" s="9"/>
    </row>
    <row r="16" spans="1:20" ht="15" customHeight="1" x14ac:dyDescent="0.2">
      <c r="A16" s="62">
        <v>10</v>
      </c>
      <c r="B16" s="271" t="s">
        <v>133</v>
      </c>
      <c r="C16" s="39">
        <v>1</v>
      </c>
      <c r="D16" s="40"/>
      <c r="E16" s="32">
        <f t="shared" si="13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8"/>
        <v xml:space="preserve"> </v>
      </c>
      <c r="N16" s="33"/>
      <c r="O16" s="31">
        <v>2</v>
      </c>
      <c r="P16" s="270"/>
      <c r="Q16" s="32">
        <f t="shared" si="11"/>
        <v>68</v>
      </c>
      <c r="R16" s="269"/>
      <c r="S16" s="9"/>
      <c r="T16" s="9"/>
    </row>
    <row r="17" spans="1:20" ht="15" customHeight="1" thickBot="1" x14ac:dyDescent="0.25">
      <c r="A17" s="62">
        <v>11</v>
      </c>
      <c r="B17" s="38" t="s">
        <v>134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8"/>
        <v>32</v>
      </c>
      <c r="N17" s="33" t="str">
        <f t="shared" si="8"/>
        <v xml:space="preserve"> </v>
      </c>
      <c r="O17" s="31">
        <v>1</v>
      </c>
      <c r="P17" s="75" t="str">
        <f t="shared" ref="P17" si="14">IF(D17+H17+L17&gt;0, D17+H17+L17, " ")</f>
        <v xml:space="preserve"> </v>
      </c>
      <c r="Q17" s="32">
        <f t="shared" si="11"/>
        <v>32</v>
      </c>
      <c r="R17" s="76" t="str">
        <f t="shared" si="11"/>
        <v xml:space="preserve"> </v>
      </c>
      <c r="S17" s="9"/>
      <c r="T17" s="9"/>
    </row>
    <row r="18" spans="1:20" ht="15" customHeight="1" thickBot="1" x14ac:dyDescent="0.25">
      <c r="A18" s="298" t="s">
        <v>17</v>
      </c>
      <c r="B18" s="29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4" t="s">
        <v>24</v>
      </c>
      <c r="C19" s="77">
        <v>2</v>
      </c>
      <c r="D19" s="44"/>
      <c r="E19" s="29">
        <f>IF(C19&gt;0,C19*34, " ")</f>
        <v>68</v>
      </c>
      <c r="F19" s="30" t="str">
        <f>IF(D19&gt;0,D19*34, " ")</f>
        <v xml:space="preserve"> </v>
      </c>
      <c r="G19" s="57">
        <v>3</v>
      </c>
      <c r="H19" s="44"/>
      <c r="I19" s="29">
        <f>IF(G19&gt;0,G19*34, " ")</f>
        <v>102</v>
      </c>
      <c r="J19" s="30" t="str">
        <f>IF(H19&gt;0,H19*34, " ")</f>
        <v xml:space="preserve"> </v>
      </c>
      <c r="K19" s="70"/>
      <c r="L19" s="71"/>
      <c r="M19" s="29" t="str">
        <f>IF(K19&gt;0,K19*32, " ")</f>
        <v xml:space="preserve"> </v>
      </c>
      <c r="N19" s="30" t="str">
        <f>IF(L19&gt;0,L19*32, " ")</f>
        <v xml:space="preserve"> </v>
      </c>
      <c r="O19" s="84">
        <f>IF(C19+G19+K19&gt;0,C19+G19+K19, " ")</f>
        <v>5</v>
      </c>
      <c r="P19" s="94" t="str">
        <f>IF(D19+H19+L19&gt;0, D19+H19+L19, " ")</f>
        <v xml:space="preserve"> </v>
      </c>
      <c r="Q19" s="94">
        <f>IF(O19&lt;&gt;" ", (IF(E19&lt;&gt;" ", E19, 0)+IF(I19&lt;&gt;" ", I19, 0)+IF(M19&lt;&gt;" ", M19, 0)), " ")</f>
        <v>170</v>
      </c>
      <c r="R19" s="103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2">
        <v>2</v>
      </c>
      <c r="B20" s="54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3" t="str">
        <f t="shared" ref="O20:O32" si="15">IF(C20+G20+K20&gt;0,C20+G20+K20, " ")</f>
        <v xml:space="preserve"> </v>
      </c>
      <c r="P20" s="32">
        <f t="shared" ref="P20:P32" si="16">IF(D20+H20+L20&gt;0, D20+H20+L20, " ")</f>
        <v>2</v>
      </c>
      <c r="Q20" s="32" t="str">
        <f t="shared" ref="Q20:Q32" si="17">IF(O20&lt;&gt;" ", (IF(E20&lt;&gt;" ", E20, 0)+IF(I20&lt;&gt;" ", I20, 0)+IF(M20&lt;&gt;" ", M20, 0)), " ")</f>
        <v xml:space="preserve"> </v>
      </c>
      <c r="R20" s="33">
        <f t="shared" ref="R20:R32" si="18"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62">
        <v>3</v>
      </c>
      <c r="B21" s="54" t="s">
        <v>69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3">
        <f t="shared" si="15"/>
        <v>2</v>
      </c>
      <c r="P21" s="32" t="str">
        <f t="shared" si="16"/>
        <v xml:space="preserve"> </v>
      </c>
      <c r="Q21" s="32">
        <f t="shared" si="17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">
      <c r="A22" s="62">
        <v>4</v>
      </c>
      <c r="B22" s="64" t="s">
        <v>34</v>
      </c>
      <c r="C22" s="45">
        <v>2</v>
      </c>
      <c r="D22" s="46"/>
      <c r="E22" s="32">
        <f t="shared" ref="E22:F32" si="19">IF(C22&gt;0,C22*34, " ")</f>
        <v>68</v>
      </c>
      <c r="F22" s="33" t="str">
        <f t="shared" si="19"/>
        <v xml:space="preserve"> </v>
      </c>
      <c r="G22" s="49"/>
      <c r="H22" s="46"/>
      <c r="I22" s="32" t="str">
        <f t="shared" ref="I22:J32" si="20">IF(G22&gt;0,G22*34, " ")</f>
        <v xml:space="preserve"> </v>
      </c>
      <c r="J22" s="33" t="str">
        <f t="shared" si="20"/>
        <v xml:space="preserve"> </v>
      </c>
      <c r="K22" s="80"/>
      <c r="L22" s="46"/>
      <c r="M22" s="79" t="str">
        <f t="shared" ref="M22:N32" si="21">IF(K22&gt;0,K22*32, " ")</f>
        <v xml:space="preserve"> </v>
      </c>
      <c r="N22" s="33" t="str">
        <f t="shared" si="21"/>
        <v xml:space="preserve"> </v>
      </c>
      <c r="O22" s="83">
        <f t="shared" si="15"/>
        <v>2</v>
      </c>
      <c r="P22" s="32" t="str">
        <f t="shared" si="16"/>
        <v xml:space="preserve"> </v>
      </c>
      <c r="Q22" s="32">
        <f t="shared" si="17"/>
        <v>68</v>
      </c>
      <c r="R22" s="33" t="str">
        <f t="shared" si="18"/>
        <v xml:space="preserve"> </v>
      </c>
      <c r="S22" s="9"/>
      <c r="T22" s="9"/>
    </row>
    <row r="23" spans="1:20" ht="15" customHeight="1" x14ac:dyDescent="0.2">
      <c r="A23" s="62">
        <v>5</v>
      </c>
      <c r="B23" s="54" t="s">
        <v>48</v>
      </c>
      <c r="C23" s="45"/>
      <c r="D23" s="46"/>
      <c r="E23" s="32" t="str">
        <f>IF(C23&gt;0,C23*34, " ")</f>
        <v xml:space="preserve"> </v>
      </c>
      <c r="F23" s="33" t="str">
        <f>IF(D23&gt;0,D23*34, " ")</f>
        <v xml:space="preserve"> </v>
      </c>
      <c r="G23" s="49"/>
      <c r="H23" s="46">
        <v>2</v>
      </c>
      <c r="I23" s="32" t="str">
        <f>IF(G23&gt;0,G23*34, " ")</f>
        <v xml:space="preserve"> </v>
      </c>
      <c r="J23" s="33">
        <f>IF(H23&gt;0,H23*34, " ")</f>
        <v>68</v>
      </c>
      <c r="K23" s="45"/>
      <c r="L23" s="46"/>
      <c r="M23" s="32" t="str">
        <f>IF(K23&gt;0,K23*32, " ")</f>
        <v xml:space="preserve"> </v>
      </c>
      <c r="N23" s="33" t="str">
        <f>IF(L23&gt;0,L23*32, " ")</f>
        <v xml:space="preserve"> </v>
      </c>
      <c r="O23" s="83" t="str">
        <f t="shared" si="15"/>
        <v xml:space="preserve"> </v>
      </c>
      <c r="P23" s="32">
        <f t="shared" si="16"/>
        <v>2</v>
      </c>
      <c r="Q23" s="32" t="str">
        <f t="shared" si="17"/>
        <v xml:space="preserve"> </v>
      </c>
      <c r="R23" s="33">
        <f t="shared" si="18"/>
        <v>68</v>
      </c>
      <c r="S23" s="9"/>
      <c r="T23" s="9"/>
    </row>
    <row r="24" spans="1:20" ht="15" customHeight="1" x14ac:dyDescent="0.2">
      <c r="A24" s="62">
        <v>6</v>
      </c>
      <c r="B24" s="54" t="s">
        <v>26</v>
      </c>
      <c r="C24" s="45"/>
      <c r="D24" s="46"/>
      <c r="E24" s="32" t="str">
        <f t="shared" si="19"/>
        <v xml:space="preserve"> </v>
      </c>
      <c r="F24" s="33" t="str">
        <f t="shared" si="19"/>
        <v xml:space="preserve"> </v>
      </c>
      <c r="G24" s="49">
        <v>2</v>
      </c>
      <c r="H24" s="46"/>
      <c r="I24" s="32">
        <f t="shared" si="20"/>
        <v>68</v>
      </c>
      <c r="J24" s="33" t="str">
        <f t="shared" si="20"/>
        <v xml:space="preserve"> </v>
      </c>
      <c r="K24" s="45"/>
      <c r="L24" s="46"/>
      <c r="M24" s="32" t="str">
        <f t="shared" si="21"/>
        <v xml:space="preserve"> </v>
      </c>
      <c r="N24" s="33" t="str">
        <f t="shared" si="21"/>
        <v xml:space="preserve"> </v>
      </c>
      <c r="O24" s="83">
        <f t="shared" si="15"/>
        <v>2</v>
      </c>
      <c r="P24" s="32" t="str">
        <f t="shared" si="16"/>
        <v xml:space="preserve"> </v>
      </c>
      <c r="Q24" s="32">
        <f t="shared" si="17"/>
        <v>68</v>
      </c>
      <c r="R24" s="33" t="str">
        <f t="shared" si="18"/>
        <v xml:space="preserve"> </v>
      </c>
      <c r="S24" s="9"/>
      <c r="T24" s="9"/>
    </row>
    <row r="25" spans="1:20" ht="15" customHeight="1" x14ac:dyDescent="0.2">
      <c r="A25" s="62">
        <v>7</v>
      </c>
      <c r="B25" s="55" t="s">
        <v>44</v>
      </c>
      <c r="C25" s="45"/>
      <c r="D25" s="46"/>
      <c r="E25" s="32" t="str">
        <f t="shared" si="19"/>
        <v xml:space="preserve"> </v>
      </c>
      <c r="F25" s="33" t="str">
        <f t="shared" si="19"/>
        <v xml:space="preserve"> </v>
      </c>
      <c r="G25" s="49">
        <v>1</v>
      </c>
      <c r="H25" s="46">
        <v>1</v>
      </c>
      <c r="I25" s="32">
        <f t="shared" si="20"/>
        <v>34</v>
      </c>
      <c r="J25" s="33">
        <f t="shared" si="20"/>
        <v>34</v>
      </c>
      <c r="K25" s="45"/>
      <c r="L25" s="46"/>
      <c r="M25" s="32" t="str">
        <f t="shared" si="21"/>
        <v xml:space="preserve"> </v>
      </c>
      <c r="N25" s="33" t="str">
        <f t="shared" si="21"/>
        <v xml:space="preserve"> </v>
      </c>
      <c r="O25" s="83">
        <f t="shared" si="15"/>
        <v>1</v>
      </c>
      <c r="P25" s="32">
        <f t="shared" si="16"/>
        <v>1</v>
      </c>
      <c r="Q25" s="32">
        <f t="shared" si="17"/>
        <v>34</v>
      </c>
      <c r="R25" s="33">
        <f t="shared" si="18"/>
        <v>34</v>
      </c>
      <c r="S25" s="9"/>
      <c r="T25" s="9"/>
    </row>
    <row r="26" spans="1:20" ht="15" customHeight="1" x14ac:dyDescent="0.2">
      <c r="A26" s="62">
        <v>8</v>
      </c>
      <c r="B26" s="54" t="s">
        <v>45</v>
      </c>
      <c r="C26" s="45"/>
      <c r="D26" s="46"/>
      <c r="E26" s="32" t="str">
        <f t="shared" si="19"/>
        <v xml:space="preserve"> </v>
      </c>
      <c r="F26" s="33" t="str">
        <f t="shared" si="19"/>
        <v xml:space="preserve"> </v>
      </c>
      <c r="G26" s="49">
        <v>2</v>
      </c>
      <c r="H26" s="46"/>
      <c r="I26" s="32">
        <f t="shared" si="20"/>
        <v>68</v>
      </c>
      <c r="J26" s="33" t="str">
        <f t="shared" si="20"/>
        <v xml:space="preserve"> </v>
      </c>
      <c r="K26" s="45"/>
      <c r="L26" s="46"/>
      <c r="M26" s="32" t="str">
        <f t="shared" si="21"/>
        <v xml:space="preserve"> </v>
      </c>
      <c r="N26" s="33" t="str">
        <f t="shared" si="21"/>
        <v xml:space="preserve"> </v>
      </c>
      <c r="O26" s="83">
        <f t="shared" si="15"/>
        <v>2</v>
      </c>
      <c r="P26" s="32" t="str">
        <f t="shared" si="16"/>
        <v xml:space="preserve"> </v>
      </c>
      <c r="Q26" s="32">
        <f t="shared" si="17"/>
        <v>68</v>
      </c>
      <c r="R26" s="33" t="str">
        <f t="shared" si="18"/>
        <v xml:space="preserve"> </v>
      </c>
      <c r="S26" s="9"/>
      <c r="T26" s="9"/>
    </row>
    <row r="27" spans="1:20" ht="15" customHeight="1" x14ac:dyDescent="0.2">
      <c r="A27" s="62">
        <v>9</v>
      </c>
      <c r="B27" s="64" t="s">
        <v>67</v>
      </c>
      <c r="C27" s="45"/>
      <c r="D27" s="46"/>
      <c r="E27" s="32" t="str">
        <f t="shared" si="19"/>
        <v xml:space="preserve"> </v>
      </c>
      <c r="F27" s="33" t="str">
        <f t="shared" si="19"/>
        <v xml:space="preserve"> </v>
      </c>
      <c r="G27" s="46"/>
      <c r="H27" s="46"/>
      <c r="I27" s="32" t="str">
        <f t="shared" si="20"/>
        <v xml:space="preserve"> </v>
      </c>
      <c r="J27" s="33" t="str">
        <f t="shared" si="20"/>
        <v xml:space="preserve"> </v>
      </c>
      <c r="K27" s="45">
        <v>2</v>
      </c>
      <c r="L27" s="46"/>
      <c r="M27" s="32">
        <f t="shared" si="21"/>
        <v>64</v>
      </c>
      <c r="N27" s="33" t="str">
        <f t="shared" si="21"/>
        <v xml:space="preserve"> </v>
      </c>
      <c r="O27" s="83">
        <f t="shared" si="15"/>
        <v>2</v>
      </c>
      <c r="P27" s="32" t="str">
        <f t="shared" si="16"/>
        <v xml:space="preserve"> </v>
      </c>
      <c r="Q27" s="32">
        <f t="shared" si="17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">
      <c r="A28" s="62">
        <v>10</v>
      </c>
      <c r="B28" s="38" t="s">
        <v>47</v>
      </c>
      <c r="C28" s="45"/>
      <c r="D28" s="46"/>
      <c r="E28" s="32" t="str">
        <f t="shared" si="19"/>
        <v xml:space="preserve"> </v>
      </c>
      <c r="F28" s="33" t="str">
        <f t="shared" si="19"/>
        <v xml:space="preserve"> </v>
      </c>
      <c r="G28" s="46"/>
      <c r="H28" s="46"/>
      <c r="I28" s="32" t="str">
        <f t="shared" si="20"/>
        <v xml:space="preserve"> </v>
      </c>
      <c r="J28" s="33" t="str">
        <f t="shared" si="20"/>
        <v xml:space="preserve"> </v>
      </c>
      <c r="K28" s="45">
        <v>2</v>
      </c>
      <c r="L28" s="46"/>
      <c r="M28" s="32">
        <f t="shared" si="21"/>
        <v>64</v>
      </c>
      <c r="N28" s="33" t="str">
        <f t="shared" si="21"/>
        <v xml:space="preserve"> </v>
      </c>
      <c r="O28" s="83">
        <f t="shared" si="15"/>
        <v>2</v>
      </c>
      <c r="P28" s="32" t="str">
        <f t="shared" si="16"/>
        <v xml:space="preserve"> </v>
      </c>
      <c r="Q28" s="32">
        <f t="shared" si="17"/>
        <v>64</v>
      </c>
      <c r="R28" s="33" t="str">
        <f t="shared" si="18"/>
        <v xml:space="preserve"> </v>
      </c>
      <c r="S28" s="9"/>
      <c r="T28" s="9"/>
    </row>
    <row r="29" spans="1:20" ht="15" customHeight="1" x14ac:dyDescent="0.2">
      <c r="A29" s="62">
        <v>11</v>
      </c>
      <c r="B29" s="38" t="s">
        <v>30</v>
      </c>
      <c r="C29" s="45"/>
      <c r="D29" s="46"/>
      <c r="E29" s="32" t="str">
        <f t="shared" si="19"/>
        <v xml:space="preserve"> </v>
      </c>
      <c r="F29" s="33" t="str">
        <f t="shared" si="19"/>
        <v xml:space="preserve"> </v>
      </c>
      <c r="G29" s="46"/>
      <c r="H29" s="46"/>
      <c r="I29" s="32" t="str">
        <f t="shared" si="20"/>
        <v xml:space="preserve"> </v>
      </c>
      <c r="J29" s="33" t="str">
        <f t="shared" si="20"/>
        <v xml:space="preserve"> </v>
      </c>
      <c r="K29" s="45">
        <v>2</v>
      </c>
      <c r="L29" s="46"/>
      <c r="M29" s="32">
        <f t="shared" si="21"/>
        <v>64</v>
      </c>
      <c r="N29" s="33" t="str">
        <f t="shared" si="21"/>
        <v xml:space="preserve"> </v>
      </c>
      <c r="O29" s="83">
        <f t="shared" si="15"/>
        <v>2</v>
      </c>
      <c r="P29" s="32" t="str">
        <f t="shared" si="16"/>
        <v xml:space="preserve"> </v>
      </c>
      <c r="Q29" s="32">
        <f t="shared" si="17"/>
        <v>64</v>
      </c>
      <c r="R29" s="33" t="str">
        <f t="shared" si="18"/>
        <v xml:space="preserve"> </v>
      </c>
      <c r="S29" s="9"/>
      <c r="T29" s="9"/>
    </row>
    <row r="30" spans="1:20" ht="15" customHeight="1" x14ac:dyDescent="0.2">
      <c r="A30" s="62">
        <v>12</v>
      </c>
      <c r="B30" s="38" t="s">
        <v>29</v>
      </c>
      <c r="C30" s="45"/>
      <c r="D30" s="46">
        <v>5</v>
      </c>
      <c r="E30" s="32" t="str">
        <f t="shared" si="19"/>
        <v xml:space="preserve"> </v>
      </c>
      <c r="F30" s="33">
        <f t="shared" si="19"/>
        <v>170</v>
      </c>
      <c r="G30" s="46"/>
      <c r="H30" s="46">
        <v>10</v>
      </c>
      <c r="I30" s="32" t="str">
        <f t="shared" si="20"/>
        <v xml:space="preserve"> </v>
      </c>
      <c r="J30" s="33">
        <f t="shared" si="20"/>
        <v>340</v>
      </c>
      <c r="K30" s="45"/>
      <c r="L30" s="46">
        <v>15</v>
      </c>
      <c r="M30" s="32" t="str">
        <f t="shared" si="21"/>
        <v xml:space="preserve"> </v>
      </c>
      <c r="N30" s="33">
        <f t="shared" si="21"/>
        <v>480</v>
      </c>
      <c r="O30" s="83" t="str">
        <f t="shared" si="15"/>
        <v xml:space="preserve"> </v>
      </c>
      <c r="P30" s="32">
        <f t="shared" si="16"/>
        <v>30</v>
      </c>
      <c r="Q30" s="32" t="str">
        <f t="shared" si="17"/>
        <v xml:space="preserve"> </v>
      </c>
      <c r="R30" s="33">
        <f t="shared" si="18"/>
        <v>990</v>
      </c>
      <c r="S30" s="9"/>
      <c r="T30" s="9"/>
    </row>
    <row r="31" spans="1:20" ht="15" customHeight="1" x14ac:dyDescent="0.2">
      <c r="A31" s="63"/>
      <c r="B31" s="38" t="s">
        <v>83</v>
      </c>
      <c r="C31" s="45"/>
      <c r="D31" s="46"/>
      <c r="E31" s="32"/>
      <c r="F31" s="33"/>
      <c r="G31" s="46"/>
      <c r="H31" s="46"/>
      <c r="I31" s="32"/>
      <c r="J31" s="33"/>
      <c r="K31" s="45"/>
      <c r="L31" s="46"/>
      <c r="M31" s="32"/>
      <c r="N31" s="33"/>
      <c r="O31" s="83" t="str">
        <f t="shared" si="15"/>
        <v xml:space="preserve"> </v>
      </c>
      <c r="P31" s="32" t="str">
        <f t="shared" si="16"/>
        <v xml:space="preserve"> </v>
      </c>
      <c r="Q31" s="32" t="str">
        <f t="shared" si="17"/>
        <v xml:space="preserve"> </v>
      </c>
      <c r="R31" s="33" t="str">
        <f t="shared" si="18"/>
        <v xml:space="preserve"> </v>
      </c>
      <c r="S31" s="9"/>
      <c r="T31" s="9"/>
    </row>
    <row r="32" spans="1:20" ht="15" customHeight="1" thickBot="1" x14ac:dyDescent="0.25">
      <c r="A32" s="63"/>
      <c r="B32" s="38" t="s">
        <v>84</v>
      </c>
      <c r="C32" s="45"/>
      <c r="D32" s="46"/>
      <c r="E32" s="32" t="str">
        <f t="shared" si="19"/>
        <v xml:space="preserve"> </v>
      </c>
      <c r="F32" s="33" t="str">
        <f t="shared" si="19"/>
        <v xml:space="preserve"> </v>
      </c>
      <c r="G32" s="46"/>
      <c r="H32" s="46"/>
      <c r="I32" s="32" t="str">
        <f t="shared" si="20"/>
        <v xml:space="preserve"> </v>
      </c>
      <c r="J32" s="33" t="str">
        <f t="shared" si="20"/>
        <v xml:space="preserve"> </v>
      </c>
      <c r="K32" s="45"/>
      <c r="L32" s="46"/>
      <c r="M32" s="32" t="str">
        <f t="shared" si="21"/>
        <v xml:space="preserve"> </v>
      </c>
      <c r="N32" s="76" t="str">
        <f t="shared" si="21"/>
        <v xml:space="preserve"> </v>
      </c>
      <c r="O32" s="98" t="str">
        <f t="shared" si="15"/>
        <v xml:space="preserve"> </v>
      </c>
      <c r="P32" s="75" t="str">
        <f t="shared" si="16"/>
        <v xml:space="preserve"> </v>
      </c>
      <c r="Q32" s="75" t="str">
        <f t="shared" si="17"/>
        <v xml:space="preserve"> </v>
      </c>
      <c r="R32" s="76" t="str">
        <f t="shared" si="18"/>
        <v xml:space="preserve"> </v>
      </c>
      <c r="S32" s="9"/>
      <c r="T32" s="9"/>
    </row>
    <row r="33" spans="1:24" ht="15" customHeight="1" thickBot="1" x14ac:dyDescent="0.25">
      <c r="A33" s="294" t="s">
        <v>18</v>
      </c>
      <c r="B33" s="295"/>
      <c r="C33" s="68">
        <f>SUM(C7:C15)</f>
        <v>15</v>
      </c>
      <c r="D33" s="69">
        <f t="shared" ref="D33:R33" si="22">SUM(D7:D17)</f>
        <v>2</v>
      </c>
      <c r="E33" s="69">
        <f>SUM(E7:E15)</f>
        <v>510</v>
      </c>
      <c r="F33" s="72">
        <f t="shared" si="22"/>
        <v>68</v>
      </c>
      <c r="G33" s="68">
        <f>SUM(G7:G15)</f>
        <v>9</v>
      </c>
      <c r="H33" s="69">
        <f t="shared" si="22"/>
        <v>0</v>
      </c>
      <c r="I33" s="69">
        <f>SUM(I7:I15)</f>
        <v>306</v>
      </c>
      <c r="J33" s="72">
        <f t="shared" si="22"/>
        <v>0</v>
      </c>
      <c r="K33" s="68">
        <f>SUM(K7:K15)</f>
        <v>9</v>
      </c>
      <c r="L33" s="69">
        <f t="shared" si="22"/>
        <v>0</v>
      </c>
      <c r="M33" s="69">
        <f>SUM(M7:M15)</f>
        <v>288</v>
      </c>
      <c r="N33" s="72">
        <f t="shared" si="22"/>
        <v>0</v>
      </c>
      <c r="O33" s="105">
        <f>SUM(O7:O15)</f>
        <v>33</v>
      </c>
      <c r="P33" s="106">
        <f t="shared" si="22"/>
        <v>2</v>
      </c>
      <c r="Q33" s="106">
        <f>SUM(Q7:Q15)</f>
        <v>1104</v>
      </c>
      <c r="R33" s="107">
        <f t="shared" si="22"/>
        <v>68</v>
      </c>
      <c r="S33" s="9"/>
      <c r="T33" s="9"/>
    </row>
    <row r="34" spans="1:24" ht="15" customHeight="1" thickBot="1" x14ac:dyDescent="0.25">
      <c r="A34" s="296" t="s">
        <v>19</v>
      </c>
      <c r="B34" s="297"/>
      <c r="C34" s="18">
        <f t="shared" ref="C34:R34" si="23">SUM(C19:C32)</f>
        <v>6</v>
      </c>
      <c r="D34" s="19">
        <f t="shared" si="23"/>
        <v>7</v>
      </c>
      <c r="E34" s="19">
        <f t="shared" si="23"/>
        <v>204</v>
      </c>
      <c r="F34" s="20">
        <f t="shared" si="23"/>
        <v>238</v>
      </c>
      <c r="G34" s="18">
        <f t="shared" si="23"/>
        <v>8</v>
      </c>
      <c r="H34" s="19">
        <f t="shared" si="23"/>
        <v>13</v>
      </c>
      <c r="I34" s="19">
        <f t="shared" si="23"/>
        <v>272</v>
      </c>
      <c r="J34" s="20">
        <f t="shared" si="23"/>
        <v>442</v>
      </c>
      <c r="K34" s="18">
        <f t="shared" si="23"/>
        <v>6</v>
      </c>
      <c r="L34" s="19">
        <f t="shared" si="23"/>
        <v>15</v>
      </c>
      <c r="M34" s="19">
        <f t="shared" si="23"/>
        <v>192</v>
      </c>
      <c r="N34" s="20">
        <f t="shared" si="23"/>
        <v>480</v>
      </c>
      <c r="O34" s="18">
        <f t="shared" si="23"/>
        <v>20</v>
      </c>
      <c r="P34" s="19">
        <f t="shared" si="23"/>
        <v>35</v>
      </c>
      <c r="Q34" s="19">
        <f t="shared" si="23"/>
        <v>668</v>
      </c>
      <c r="R34" s="20">
        <f t="shared" si="23"/>
        <v>1160</v>
      </c>
      <c r="S34" s="21"/>
      <c r="T34" s="21"/>
    </row>
    <row r="35" spans="1:24" ht="15" customHeight="1" thickTop="1" thickBot="1" x14ac:dyDescent="0.25">
      <c r="A35" s="286" t="s">
        <v>20</v>
      </c>
      <c r="B35" s="287"/>
      <c r="C35" s="22">
        <f>C33+C34</f>
        <v>21</v>
      </c>
      <c r="D35" s="23">
        <f t="shared" ref="D35:R35" si="24">D33+D34</f>
        <v>9</v>
      </c>
      <c r="E35" s="23">
        <f t="shared" si="24"/>
        <v>714</v>
      </c>
      <c r="F35" s="24">
        <f t="shared" si="24"/>
        <v>306</v>
      </c>
      <c r="G35" s="22">
        <f t="shared" si="24"/>
        <v>17</v>
      </c>
      <c r="H35" s="23">
        <f t="shared" si="24"/>
        <v>13</v>
      </c>
      <c r="I35" s="23">
        <f t="shared" si="24"/>
        <v>578</v>
      </c>
      <c r="J35" s="24">
        <f t="shared" si="24"/>
        <v>442</v>
      </c>
      <c r="K35" s="22">
        <f t="shared" si="24"/>
        <v>15</v>
      </c>
      <c r="L35" s="23">
        <f t="shared" si="24"/>
        <v>15</v>
      </c>
      <c r="M35" s="23">
        <f t="shared" si="24"/>
        <v>480</v>
      </c>
      <c r="N35" s="24">
        <f t="shared" si="24"/>
        <v>480</v>
      </c>
      <c r="O35" s="22">
        <f t="shared" si="24"/>
        <v>53</v>
      </c>
      <c r="P35" s="23">
        <f t="shared" si="24"/>
        <v>37</v>
      </c>
      <c r="Q35" s="23">
        <f t="shared" si="24"/>
        <v>1772</v>
      </c>
      <c r="R35" s="24">
        <f t="shared" si="24"/>
        <v>1228</v>
      </c>
      <c r="S35" s="25"/>
      <c r="T35" s="25"/>
    </row>
    <row r="36" spans="1:24" ht="15" customHeight="1" thickTop="1" thickBot="1" x14ac:dyDescent="0.25">
      <c r="A36" s="288"/>
      <c r="B36" s="289"/>
      <c r="C36" s="290">
        <f>C35+D35</f>
        <v>30</v>
      </c>
      <c r="D36" s="291"/>
      <c r="E36" s="284">
        <f>E35+F35</f>
        <v>1020</v>
      </c>
      <c r="F36" s="285"/>
      <c r="G36" s="290">
        <f>G35+H35</f>
        <v>30</v>
      </c>
      <c r="H36" s="291"/>
      <c r="I36" s="284">
        <f>I35+J35</f>
        <v>1020</v>
      </c>
      <c r="J36" s="285"/>
      <c r="K36" s="290">
        <f>K35+L35</f>
        <v>30</v>
      </c>
      <c r="L36" s="291"/>
      <c r="M36" s="284">
        <f>M35+N35</f>
        <v>960</v>
      </c>
      <c r="N36" s="285"/>
      <c r="O36" s="290">
        <f>O35+P35</f>
        <v>90</v>
      </c>
      <c r="P36" s="291"/>
      <c r="Q36" s="284">
        <f>Q35+R35</f>
        <v>3000</v>
      </c>
      <c r="R36" s="285"/>
      <c r="S36" s="25"/>
      <c r="T36" s="25"/>
    </row>
    <row r="37" spans="1:24" ht="15" customHeight="1" thickTop="1" x14ac:dyDescent="0.2">
      <c r="A37" s="26"/>
      <c r="B37" s="58"/>
      <c r="C37" s="27"/>
      <c r="D37" s="27"/>
      <c r="E37" s="27"/>
      <c r="F37" s="27"/>
      <c r="G37" s="27"/>
      <c r="H37" s="27"/>
      <c r="I37" s="27"/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28.5" customHeight="1" x14ac:dyDescent="0.2">
      <c r="B38" s="278" t="s">
        <v>135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1"/>
      <c r="V38" s="2"/>
      <c r="W38" s="2"/>
      <c r="X38" s="2"/>
    </row>
    <row r="39" spans="1:24" ht="15" customHeight="1" x14ac:dyDescent="0.2">
      <c r="B39" s="58" t="s">
        <v>76</v>
      </c>
    </row>
    <row r="40" spans="1:24" ht="15" customHeight="1" x14ac:dyDescent="0.2">
      <c r="B40" s="59" t="s">
        <v>77</v>
      </c>
    </row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</sheetData>
  <mergeCells count="29">
    <mergeCell ref="C36:D36"/>
    <mergeCell ref="E36:F36"/>
    <mergeCell ref="G36:H36"/>
    <mergeCell ref="A6:B6"/>
    <mergeCell ref="A18:B18"/>
    <mergeCell ref="A33:B33"/>
    <mergeCell ref="A34:B34"/>
    <mergeCell ref="A35:B36"/>
    <mergeCell ref="O5:P5"/>
    <mergeCell ref="Q5:R5"/>
    <mergeCell ref="K4:N4"/>
    <mergeCell ref="M36:N36"/>
    <mergeCell ref="O36:P36"/>
    <mergeCell ref="B38:R38"/>
    <mergeCell ref="Q36:R36"/>
    <mergeCell ref="I36:J36"/>
    <mergeCell ref="K36:L36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47"/>
  <sheetViews>
    <sheetView topLeftCell="A16" zoomScaleNormal="90" workbookViewId="0">
      <selection activeCell="P45" sqref="P45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6.42578125" style="1" customWidth="1"/>
    <col min="26" max="26" width="6.85546875" style="1" customWidth="1"/>
    <col min="27" max="27" width="7.28515625" style="1" customWidth="1"/>
    <col min="28" max="16384" width="9.140625" style="1"/>
  </cols>
  <sheetData>
    <row r="1" spans="1:29" ht="15" customHeight="1" x14ac:dyDescent="0.2">
      <c r="A1" s="300" t="s">
        <v>32</v>
      </c>
      <c r="B1" s="301"/>
      <c r="C1" s="301"/>
      <c r="D1" s="301"/>
      <c r="E1" s="301"/>
      <c r="F1" s="301"/>
      <c r="G1" s="301"/>
    </row>
    <row r="2" spans="1:29" ht="15" customHeight="1" x14ac:dyDescent="0.2">
      <c r="A2" s="302" t="s">
        <v>33</v>
      </c>
      <c r="B2" s="303"/>
      <c r="C2" s="303"/>
      <c r="D2" s="303"/>
      <c r="E2" s="303"/>
      <c r="F2" s="303"/>
      <c r="G2" s="303"/>
    </row>
    <row r="3" spans="1:29" ht="15" customHeight="1" thickBot="1" x14ac:dyDescent="0.25">
      <c r="A3" s="60"/>
      <c r="B3" s="61"/>
    </row>
    <row r="4" spans="1:29" ht="1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1" t="s">
        <v>4</v>
      </c>
      <c r="P4" s="309"/>
      <c r="Q4" s="309"/>
      <c r="R4" s="309"/>
      <c r="S4" s="312" t="s">
        <v>5</v>
      </c>
      <c r="T4" s="313"/>
      <c r="U4" s="313"/>
      <c r="V4" s="314"/>
      <c r="W4" s="4"/>
      <c r="X4" s="4"/>
    </row>
    <row r="5" spans="1:29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83" t="s">
        <v>6</v>
      </c>
      <c r="P5" s="280"/>
      <c r="Q5" s="281" t="s">
        <v>7</v>
      </c>
      <c r="R5" s="283"/>
      <c r="S5" s="279" t="s">
        <v>6</v>
      </c>
      <c r="T5" s="280"/>
      <c r="U5" s="281" t="s">
        <v>7</v>
      </c>
      <c r="V5" s="282"/>
      <c r="W5" s="4"/>
      <c r="X5" s="4"/>
    </row>
    <row r="6" spans="1:29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5" t="s">
        <v>9</v>
      </c>
      <c r="T6" s="96" t="s">
        <v>10</v>
      </c>
      <c r="U6" s="96" t="s">
        <v>9</v>
      </c>
      <c r="V6" s="97" t="s">
        <v>10</v>
      </c>
      <c r="W6" s="4"/>
      <c r="X6" s="4"/>
    </row>
    <row r="7" spans="1:29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4">
        <f>IF(C7+G7+K7+O7&gt;0,C7+G7+K7+O7, " ")</f>
        <v>12</v>
      </c>
      <c r="T7" s="94" t="str">
        <f>IF(D7+H7+L7+P7&gt;0, D7+H7+L7+P7, " ")</f>
        <v xml:space="preserve"> </v>
      </c>
      <c r="U7" s="94">
        <f>IF(S7&lt;&gt;" ", (IF(E7&lt;&gt;" ", E7, 0)+IF(I7&lt;&gt;" ", I7, 0)+IF(M7&lt;&gt;" ", M7, 0)+IF(Q7&lt;&gt;" ", Q7, 0)), " ")</f>
        <v>402</v>
      </c>
      <c r="V7" s="103" t="str">
        <f>IF(T7&lt;&gt;" ", (IF(F7&lt;&gt;" ", F7, 0)+IF(J7&lt;&gt;" ", J7, 0)+IF(N7&lt;&gt;" ", N7, 0)+IF(R7&lt;&gt;" ", R7, 0)), " ")</f>
        <v xml:space="preserve"> </v>
      </c>
      <c r="W7" s="85"/>
      <c r="X7" s="85"/>
      <c r="Y7" s="87"/>
      <c r="Z7" s="87"/>
      <c r="AA7" s="87"/>
      <c r="AB7" s="86"/>
      <c r="AC7" s="86"/>
    </row>
    <row r="8" spans="1:29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83">
        <f t="shared" ref="S8:S12" si="0">IF(C8+G8+K8+O8&gt;0,C8+G8+K8+O8, " ")</f>
        <v>8</v>
      </c>
      <c r="T8" s="32" t="str">
        <f t="shared" ref="T8:T13" si="1">IF(D8+H8+L8+P8&gt;0, D8+H8+L8+P8, " ")</f>
        <v xml:space="preserve"> </v>
      </c>
      <c r="U8" s="32">
        <f t="shared" ref="U8:U13" si="2">IF(S8&lt;&gt;" ", (IF(E8&lt;&gt;" ", E8, 0)+IF(I8&lt;&gt;" ", I8, 0)+IF(M8&lt;&gt;" ", M8, 0)+IF(Q8&lt;&gt;" ", Q8, 0)), " ")</f>
        <v>268</v>
      </c>
      <c r="V8" s="33" t="str">
        <f t="shared" ref="V8:V13" si="3">IF(T8&lt;&gt;" ", (IF(F8&lt;&gt;" ", F8, 0)+IF(J8&lt;&gt;" ", J8, 0)+IF(N8&lt;&gt;" ", N8, 0)+IF(R8&lt;&gt;" ", R8, 0)), " ")</f>
        <v xml:space="preserve"> </v>
      </c>
      <c r="W8" s="85"/>
      <c r="X8" s="85"/>
      <c r="Y8" s="87"/>
      <c r="Z8" s="87"/>
      <c r="AA8" s="87"/>
      <c r="AB8" s="86"/>
      <c r="AC8" s="86"/>
    </row>
    <row r="9" spans="1:29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IF(K9&gt;0,K9*34, " ")</f>
        <v>68</v>
      </c>
      <c r="N9" s="33" t="str">
        <f t="shared" si="6"/>
        <v xml:space="preserve"> </v>
      </c>
      <c r="O9" s="43">
        <v>2</v>
      </c>
      <c r="P9" s="40"/>
      <c r="Q9" s="32">
        <f t="shared" ref="Q9:R13" si="7">IF(O9&gt;0,O9*32, " ")</f>
        <v>64</v>
      </c>
      <c r="R9" s="33" t="str">
        <f t="shared" si="7"/>
        <v xml:space="preserve"> </v>
      </c>
      <c r="S9" s="83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3"/>
        <v xml:space="preserve"> </v>
      </c>
      <c r="W9" s="85"/>
      <c r="X9" s="85"/>
      <c r="Y9" s="87"/>
      <c r="Z9" s="87"/>
      <c r="AA9" s="87"/>
      <c r="AB9" s="86"/>
      <c r="AC9" s="86"/>
    </row>
    <row r="10" spans="1:29" ht="15" customHeight="1" x14ac:dyDescent="0.2">
      <c r="A10" s="62">
        <v>4</v>
      </c>
      <c r="B10" s="53" t="s">
        <v>78</v>
      </c>
      <c r="C10" s="39">
        <v>4</v>
      </c>
      <c r="D10" s="40"/>
      <c r="E10" s="32">
        <f t="shared" si="4"/>
        <v>136</v>
      </c>
      <c r="F10" s="33" t="str">
        <f t="shared" si="4"/>
        <v xml:space="preserve"> </v>
      </c>
      <c r="G10" s="40">
        <v>4</v>
      </c>
      <c r="H10" s="40"/>
      <c r="I10" s="32">
        <f t="shared" si="5"/>
        <v>136</v>
      </c>
      <c r="J10" s="33" t="str">
        <f t="shared" si="5"/>
        <v xml:space="preserve"> </v>
      </c>
      <c r="K10" s="39">
        <v>3</v>
      </c>
      <c r="L10" s="40"/>
      <c r="M10" s="32">
        <f t="shared" si="6"/>
        <v>102</v>
      </c>
      <c r="N10" s="33" t="str">
        <f t="shared" si="6"/>
        <v xml:space="preserve"> </v>
      </c>
      <c r="O10" s="43">
        <v>3</v>
      </c>
      <c r="P10" s="40"/>
      <c r="Q10" s="32">
        <f t="shared" si="7"/>
        <v>96</v>
      </c>
      <c r="R10" s="33" t="str">
        <f t="shared" si="7"/>
        <v xml:space="preserve"> </v>
      </c>
      <c r="S10" s="83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3"/>
        <v xml:space="preserve"> </v>
      </c>
      <c r="W10" s="85"/>
      <c r="X10" s="85"/>
      <c r="Y10" s="87"/>
      <c r="Z10" s="87"/>
      <c r="AA10" s="87"/>
      <c r="AB10" s="86"/>
      <c r="AC10" s="86"/>
    </row>
    <row r="11" spans="1:29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43"/>
      <c r="P11" s="40"/>
      <c r="Q11" s="32" t="str">
        <f t="shared" si="7"/>
        <v xml:space="preserve"> </v>
      </c>
      <c r="R11" s="33" t="str">
        <f t="shared" si="7"/>
        <v xml:space="preserve"> </v>
      </c>
      <c r="S11" s="83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3"/>
        <v>68</v>
      </c>
      <c r="W11" s="85"/>
      <c r="X11" s="85"/>
      <c r="Y11" s="87"/>
      <c r="Z11" s="87"/>
      <c r="AA11" s="87"/>
      <c r="AB11" s="86"/>
      <c r="AC11" s="86"/>
    </row>
    <row r="12" spans="1:29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43"/>
      <c r="P12" s="40"/>
      <c r="Q12" s="32" t="str">
        <f t="shared" si="7"/>
        <v xml:space="preserve"> </v>
      </c>
      <c r="R12" s="33" t="str">
        <f t="shared" si="7"/>
        <v xml:space="preserve"> </v>
      </c>
      <c r="S12" s="83">
        <f t="shared" si="0"/>
        <v>2</v>
      </c>
      <c r="T12" s="32" t="str">
        <f t="shared" si="1"/>
        <v xml:space="preserve"> </v>
      </c>
      <c r="U12" s="32">
        <f t="shared" si="2"/>
        <v>68</v>
      </c>
      <c r="V12" s="33" t="str">
        <f t="shared" si="3"/>
        <v xml:space="preserve"> </v>
      </c>
      <c r="W12" s="85"/>
      <c r="X12" s="85"/>
      <c r="Y12" s="87"/>
      <c r="Z12" s="87"/>
      <c r="AA12" s="87"/>
      <c r="AB12" s="86"/>
      <c r="AC12" s="86"/>
    </row>
    <row r="13" spans="1:29" ht="15" customHeight="1" x14ac:dyDescent="0.2">
      <c r="A13" s="62">
        <v>7</v>
      </c>
      <c r="B13" s="52" t="s">
        <v>131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68</v>
      </c>
      <c r="N13" s="33" t="str">
        <f t="shared" si="6"/>
        <v xml:space="preserve"> </v>
      </c>
      <c r="O13" s="43"/>
      <c r="P13" s="40"/>
      <c r="Q13" s="32" t="str">
        <f t="shared" si="7"/>
        <v xml:space="preserve"> </v>
      </c>
      <c r="R13" s="33" t="str">
        <f t="shared" si="7"/>
        <v xml:space="preserve"> </v>
      </c>
      <c r="S13" s="83"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3"/>
        <v xml:space="preserve"> </v>
      </c>
      <c r="W13" s="85"/>
      <c r="X13" s="85"/>
      <c r="Y13" s="87"/>
      <c r="Z13" s="87"/>
      <c r="AA13" s="87"/>
      <c r="AB13" s="86"/>
      <c r="AC13" s="86"/>
    </row>
    <row r="14" spans="1:29" ht="15" customHeight="1" x14ac:dyDescent="0.2">
      <c r="A14" s="62">
        <v>8</v>
      </c>
      <c r="B14" s="52" t="s">
        <v>22</v>
      </c>
      <c r="C14" s="39">
        <v>2</v>
      </c>
      <c r="D14" s="40"/>
      <c r="E14" s="32">
        <f t="shared" ref="E14:E16" si="8">IF(C14&gt;0,C14*34, " ")</f>
        <v>68</v>
      </c>
      <c r="F14" s="33"/>
      <c r="G14" s="40">
        <v>2</v>
      </c>
      <c r="H14" s="40"/>
      <c r="I14" s="32">
        <f t="shared" ref="I14:I16" si="9">IF(G14&gt;0,G14*34, " ")</f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ref="S14" si="10">IF(C14+G14+K14+O14&gt;0,C14+G14+K14+O14, " ")</f>
        <v>4</v>
      </c>
      <c r="T14" s="32" t="str">
        <f t="shared" ref="T14" si="11">IF(D14+H14+L14+P14&gt;0, D14+H14+L14+P14, " ")</f>
        <v xml:space="preserve"> </v>
      </c>
      <c r="U14" s="32">
        <f t="shared" ref="U14:U16" si="12">IF(S14&lt;&gt;" ", (IF(E14&lt;&gt;" ", E14, 0)+IF(I14&lt;&gt;" ", I14, 0)+IF(M14&lt;&gt;" ", M14, 0)+IF(Q14&lt;&gt;" ", Q14, 0)), " ")</f>
        <v>136</v>
      </c>
      <c r="V14" s="33" t="str">
        <f t="shared" ref="V14" si="13">IF(T14&lt;&gt;" ", (IF(F14&lt;&gt;" ", F14, 0)+IF(J14&lt;&gt;" ", J14, 0)+IF(N14&lt;&gt;" ", N14, 0)+IF(R14&lt;&gt;" ", R14, 0)), " ")</f>
        <v xml:space="preserve"> </v>
      </c>
      <c r="W14" s="85"/>
      <c r="X14" s="85"/>
      <c r="Y14" s="87"/>
      <c r="Z14" s="87"/>
      <c r="AA14" s="87"/>
      <c r="AB14" s="86"/>
      <c r="AC14" s="86"/>
    </row>
    <row r="15" spans="1:29" ht="15" customHeight="1" x14ac:dyDescent="0.2">
      <c r="A15" s="62">
        <v>9</v>
      </c>
      <c r="B15" s="51" t="s">
        <v>132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9"/>
        <v>34</v>
      </c>
      <c r="J15" s="33"/>
      <c r="K15" s="39">
        <v>1</v>
      </c>
      <c r="L15" s="40"/>
      <c r="M15" s="32">
        <f t="shared" ref="M15:M17" si="14">IF(K15&gt;0,K15*34, " ")</f>
        <v>34</v>
      </c>
      <c r="N15" s="33"/>
      <c r="O15" s="43">
        <v>1</v>
      </c>
      <c r="P15" s="40"/>
      <c r="Q15" s="32">
        <f t="shared" ref="Q15:Q17" si="15">IF(O15&gt;0,O15*32, " ")</f>
        <v>32</v>
      </c>
      <c r="R15" s="33"/>
      <c r="S15" s="84">
        <f t="shared" ref="S15:S16" si="16">C15+G15+K15+O15</f>
        <v>4</v>
      </c>
      <c r="T15" s="94"/>
      <c r="U15" s="94">
        <f t="shared" si="12"/>
        <v>134</v>
      </c>
      <c r="V15" s="103"/>
      <c r="W15" s="85"/>
      <c r="X15" s="85"/>
      <c r="Y15" s="87"/>
      <c r="Z15" s="87"/>
      <c r="AA15" s="87"/>
      <c r="AB15" s="86"/>
      <c r="AC15" s="86"/>
    </row>
    <row r="16" spans="1:29" ht="15" customHeight="1" x14ac:dyDescent="0.2">
      <c r="A16" s="62">
        <v>10</v>
      </c>
      <c r="B16" s="271" t="s">
        <v>133</v>
      </c>
      <c r="C16" s="39">
        <v>1</v>
      </c>
      <c r="D16" s="40"/>
      <c r="E16" s="32">
        <f t="shared" si="8"/>
        <v>34</v>
      </c>
      <c r="F16" s="33"/>
      <c r="G16" s="40">
        <v>1</v>
      </c>
      <c r="H16" s="40"/>
      <c r="I16" s="32">
        <f t="shared" si="9"/>
        <v>34</v>
      </c>
      <c r="J16" s="33"/>
      <c r="K16" s="39"/>
      <c r="L16" s="40"/>
      <c r="M16" s="32" t="str">
        <f t="shared" si="14"/>
        <v xml:space="preserve"> </v>
      </c>
      <c r="N16" s="33"/>
      <c r="O16" s="43"/>
      <c r="P16" s="40"/>
      <c r="Q16" s="32" t="str">
        <f t="shared" si="15"/>
        <v xml:space="preserve"> </v>
      </c>
      <c r="R16" s="33"/>
      <c r="S16" s="83">
        <f t="shared" si="16"/>
        <v>2</v>
      </c>
      <c r="T16" s="270"/>
      <c r="U16" s="32">
        <f t="shared" si="12"/>
        <v>68</v>
      </c>
      <c r="V16" s="269"/>
      <c r="W16" s="85"/>
      <c r="X16" s="85"/>
      <c r="Y16" s="87"/>
      <c r="Z16" s="87"/>
      <c r="AA16" s="87"/>
      <c r="AB16" s="86"/>
      <c r="AC16" s="86"/>
    </row>
    <row r="17" spans="1:29" ht="15" customHeight="1" thickBot="1" x14ac:dyDescent="0.25">
      <c r="A17" s="62">
        <v>11</v>
      </c>
      <c r="B17" s="38" t="s">
        <v>134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14"/>
        <v>34</v>
      </c>
      <c r="N17" s="33"/>
      <c r="O17" s="43">
        <v>1</v>
      </c>
      <c r="P17" s="40"/>
      <c r="Q17" s="32">
        <f t="shared" si="15"/>
        <v>32</v>
      </c>
      <c r="R17" s="33"/>
      <c r="S17" s="98">
        <f>C17+G17+K17+O17</f>
        <v>2</v>
      </c>
      <c r="T17" s="75">
        <f>D17+H17+L17+P17</f>
        <v>0</v>
      </c>
      <c r="U17" s="75">
        <f>IF(S17&lt;&gt;" ", (IF(E17&lt;&gt;" ", E17, 0)+IF(I17&lt;&gt;" ", I17, 0)+IF(M17&lt;&gt;" ", M17, 0)+IF(Q17&lt;&gt;" ", Q17, 0)), " ")</f>
        <v>66</v>
      </c>
      <c r="V17" s="76">
        <f>IF(T17&lt;&gt;" ", (IF(F17&lt;&gt;" ", F17, 0)+IF(J17&lt;&gt;" ", J17, 0)+IF(N17&lt;&gt;" ", N17, 0)+IF(R17&lt;&gt;" ", R17, 0)), " ")</f>
        <v>0</v>
      </c>
      <c r="W17" s="85"/>
      <c r="X17" s="85"/>
      <c r="Y17" s="87"/>
      <c r="Z17" s="87"/>
      <c r="AA17" s="87"/>
      <c r="AB17" s="86"/>
      <c r="AC17" s="86"/>
    </row>
    <row r="18" spans="1:29" ht="15" customHeight="1" thickBot="1" x14ac:dyDescent="0.25">
      <c r="A18" s="298" t="s">
        <v>17</v>
      </c>
      <c r="B18" s="29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0" t="s">
        <v>9</v>
      </c>
      <c r="T18" s="11" t="s">
        <v>10</v>
      </c>
      <c r="U18" s="11" t="s">
        <v>9</v>
      </c>
      <c r="V18" s="12" t="s">
        <v>10</v>
      </c>
      <c r="W18" s="85"/>
      <c r="X18" s="85"/>
      <c r="Y18" s="87"/>
      <c r="Z18" s="87"/>
      <c r="AA18" s="87"/>
      <c r="AB18" s="86"/>
      <c r="AC18" s="86"/>
    </row>
    <row r="19" spans="1:29" ht="15" customHeight="1" x14ac:dyDescent="0.2">
      <c r="A19" s="62">
        <v>1</v>
      </c>
      <c r="B19" s="54" t="s">
        <v>24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4">
        <f>IF(C19+G19+K19+O19&gt;0,C19+G19+K19+O19, " ")</f>
        <v>8</v>
      </c>
      <c r="T19" s="94" t="str">
        <f>IF(D19+H19+L19+P19&gt;0, D19+H19+L19+P19, " ")</f>
        <v xml:space="preserve"> </v>
      </c>
      <c r="U19" s="94">
        <f>IF(S19&lt;&gt;" ", (IF(E19&lt;&gt;" ", E19, 0)+IF(I19&lt;&gt;" ", I19, 0)+IF(M19&lt;&gt;" ", M19, 0)+IF(Q19&lt;&gt;" ", Q19, 0)), " ")</f>
        <v>272</v>
      </c>
      <c r="V19" s="103" t="str">
        <f>IF(T19&lt;&gt;" ", (IF(F19&lt;&gt;" ", F19, 0)+IF(J19&lt;&gt;" ", J19, 0)+IF(N19&lt;&gt;" ", N19, 0)+IF(R19&lt;&gt;" ", R19, 0)), " ")</f>
        <v xml:space="preserve"> </v>
      </c>
      <c r="W19" s="85"/>
      <c r="X19" s="85"/>
      <c r="Y19" s="87"/>
      <c r="Z19" s="87"/>
      <c r="AA19" s="87"/>
      <c r="AB19" s="86"/>
      <c r="AC19" s="86"/>
    </row>
    <row r="20" spans="1:29" ht="15" customHeight="1" x14ac:dyDescent="0.2">
      <c r="A20" s="63">
        <v>2</v>
      </c>
      <c r="B20" s="54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3" t="str">
        <f t="shared" ref="S20:S34" si="17">IF(C20+G20+K20+O20&gt;0,C20+G20+K20+O20, " ")</f>
        <v xml:space="preserve"> </v>
      </c>
      <c r="T20" s="32">
        <f t="shared" ref="T20:T34" si="18">IF(D20+H20+L20+P20&gt;0, D20+H20+L20+P20, " ")</f>
        <v>2</v>
      </c>
      <c r="U20" s="32" t="str">
        <f t="shared" ref="U20:U34" si="19">IF(S20&lt;&gt;" ", (IF(E20&lt;&gt;" ", E20, 0)+IF(I20&lt;&gt;" ", I20, 0)+IF(M20&lt;&gt;" ", M20, 0)+IF(Q20&lt;&gt;" ", Q20, 0)), " ")</f>
        <v xml:space="preserve"> </v>
      </c>
      <c r="V20" s="33">
        <f t="shared" ref="V20:V34" si="20">IF(T20&lt;&gt;" ", (IF(F20&lt;&gt;" ", F20, 0)+IF(J20&lt;&gt;" ", J20, 0)+IF(N20&lt;&gt;" ", N20, 0)+IF(R20&lt;&gt;" ", R20, 0)), " ")</f>
        <v>68</v>
      </c>
      <c r="W20" s="85"/>
      <c r="X20" s="85"/>
      <c r="Y20" s="87"/>
      <c r="Z20" s="87"/>
      <c r="AA20" s="87"/>
      <c r="AB20" s="86"/>
      <c r="AC20" s="86"/>
    </row>
    <row r="21" spans="1:29" ht="15" customHeight="1" x14ac:dyDescent="0.2">
      <c r="A21" s="63">
        <v>3</v>
      </c>
      <c r="B21" s="54" t="s">
        <v>69</v>
      </c>
      <c r="C21" s="45">
        <v>2</v>
      </c>
      <c r="D21" s="46"/>
      <c r="E21" s="32">
        <f t="shared" ref="E21:F34" si="21">IF(C21&gt;0,C21*34, " ")</f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3">
        <f t="shared" si="17"/>
        <v>2</v>
      </c>
      <c r="T21" s="32" t="str">
        <f t="shared" si="18"/>
        <v xml:space="preserve"> </v>
      </c>
      <c r="U21" s="32">
        <f t="shared" si="19"/>
        <v>68</v>
      </c>
      <c r="V21" s="33" t="str">
        <f t="shared" si="20"/>
        <v xml:space="preserve"> </v>
      </c>
      <c r="W21" s="85"/>
      <c r="X21" s="85"/>
      <c r="Y21" s="87"/>
      <c r="Z21" s="87"/>
      <c r="AA21" s="87"/>
      <c r="AB21" s="86"/>
      <c r="AC21" s="86"/>
    </row>
    <row r="22" spans="1:29" ht="15" customHeight="1" x14ac:dyDescent="0.2">
      <c r="A22" s="62">
        <v>4</v>
      </c>
      <c r="B22" s="55" t="s">
        <v>34</v>
      </c>
      <c r="C22" s="45"/>
      <c r="D22" s="46"/>
      <c r="E22" s="32" t="str">
        <f t="shared" si="21"/>
        <v xml:space="preserve"> </v>
      </c>
      <c r="F22" s="33" t="str">
        <f t="shared" si="21"/>
        <v xml:space="preserve"> </v>
      </c>
      <c r="G22" s="49"/>
      <c r="H22" s="46"/>
      <c r="I22" s="32" t="str">
        <f t="shared" ref="I22:J34" si="22">IF(G22&gt;0,G22*34, " ")</f>
        <v xml:space="preserve"> </v>
      </c>
      <c r="J22" s="33" t="str">
        <f t="shared" si="22"/>
        <v xml:space="preserve"> </v>
      </c>
      <c r="K22" s="45"/>
      <c r="L22" s="46"/>
      <c r="M22" s="32" t="str">
        <f t="shared" ref="M22:N34" si="23">IF(K22&gt;0,K22*34, " ")</f>
        <v xml:space="preserve"> </v>
      </c>
      <c r="N22" s="33" t="str">
        <f t="shared" si="23"/>
        <v xml:space="preserve"> </v>
      </c>
      <c r="O22" s="49">
        <v>2</v>
      </c>
      <c r="P22" s="46"/>
      <c r="Q22" s="32">
        <f t="shared" ref="Q22:R34" si="24">IF(O22&gt;0,O22*32, " ")</f>
        <v>64</v>
      </c>
      <c r="R22" s="33" t="str">
        <f t="shared" si="24"/>
        <v xml:space="preserve"> </v>
      </c>
      <c r="S22" s="83">
        <f t="shared" si="17"/>
        <v>2</v>
      </c>
      <c r="T22" s="32" t="str">
        <f t="shared" si="18"/>
        <v xml:space="preserve"> </v>
      </c>
      <c r="U22" s="32">
        <f t="shared" si="19"/>
        <v>64</v>
      </c>
      <c r="V22" s="33" t="str">
        <f t="shared" si="20"/>
        <v xml:space="preserve"> </v>
      </c>
      <c r="W22" s="85"/>
      <c r="X22" s="85"/>
      <c r="Y22" s="87"/>
      <c r="Z22" s="87"/>
      <c r="AA22" s="87"/>
      <c r="AB22" s="86"/>
      <c r="AC22" s="86"/>
    </row>
    <row r="23" spans="1:29" ht="15" customHeight="1" x14ac:dyDescent="0.2">
      <c r="A23" s="63">
        <v>5</v>
      </c>
      <c r="B23" s="54" t="s">
        <v>80</v>
      </c>
      <c r="C23" s="45"/>
      <c r="D23" s="46"/>
      <c r="E23" s="79" t="str">
        <f t="shared" si="21"/>
        <v xml:space="preserve"> </v>
      </c>
      <c r="F23" s="33"/>
      <c r="G23" s="49"/>
      <c r="H23" s="46">
        <v>2</v>
      </c>
      <c r="I23" s="32"/>
      <c r="J23" s="33">
        <f t="shared" si="22"/>
        <v>68</v>
      </c>
      <c r="K23" s="45"/>
      <c r="L23" s="46">
        <v>2</v>
      </c>
      <c r="M23" s="32" t="str">
        <f>IF(K23&gt;0,K23*34, " ")</f>
        <v xml:space="preserve"> </v>
      </c>
      <c r="N23" s="33">
        <f>IF(L23&gt;0,L23*34, " ")</f>
        <v>68</v>
      </c>
      <c r="O23" s="45"/>
      <c r="P23" s="46"/>
      <c r="Q23" s="32" t="str">
        <f>IF(O23&gt;0,O23*32, " ")</f>
        <v xml:space="preserve"> </v>
      </c>
      <c r="R23" s="33" t="str">
        <f>IF(P23&gt;0,P23*32, " ")</f>
        <v xml:space="preserve"> </v>
      </c>
      <c r="S23" s="83" t="str">
        <f t="shared" si="17"/>
        <v xml:space="preserve"> </v>
      </c>
      <c r="T23" s="32">
        <f t="shared" si="18"/>
        <v>4</v>
      </c>
      <c r="U23" s="32" t="str">
        <f t="shared" si="19"/>
        <v xml:space="preserve"> </v>
      </c>
      <c r="V23" s="33">
        <f t="shared" si="20"/>
        <v>136</v>
      </c>
      <c r="W23" s="85"/>
      <c r="X23" s="85"/>
      <c r="Y23" s="87"/>
      <c r="Z23" s="87"/>
      <c r="AA23" s="87"/>
      <c r="AB23" s="86"/>
      <c r="AC23" s="86"/>
    </row>
    <row r="24" spans="1:29" ht="15" customHeight="1" x14ac:dyDescent="0.2">
      <c r="A24" s="63">
        <v>6</v>
      </c>
      <c r="B24" s="54" t="s">
        <v>55</v>
      </c>
      <c r="C24" s="45"/>
      <c r="D24" s="46"/>
      <c r="E24" s="79" t="str">
        <f t="shared" si="21"/>
        <v xml:space="preserve"> </v>
      </c>
      <c r="F24" s="33" t="str">
        <f t="shared" si="21"/>
        <v xml:space="preserve"> </v>
      </c>
      <c r="G24" s="49">
        <v>2</v>
      </c>
      <c r="H24" s="46">
        <v>1</v>
      </c>
      <c r="I24" s="32">
        <f t="shared" si="22"/>
        <v>68</v>
      </c>
      <c r="J24" s="33">
        <f t="shared" si="22"/>
        <v>34</v>
      </c>
      <c r="K24" s="45">
        <v>2</v>
      </c>
      <c r="L24" s="46">
        <v>1</v>
      </c>
      <c r="M24" s="32">
        <f t="shared" si="23"/>
        <v>68</v>
      </c>
      <c r="N24" s="33">
        <f t="shared" si="23"/>
        <v>34</v>
      </c>
      <c r="O24" s="49"/>
      <c r="P24" s="46"/>
      <c r="Q24" s="32" t="str">
        <f t="shared" si="24"/>
        <v xml:space="preserve"> </v>
      </c>
      <c r="R24" s="33" t="str">
        <f t="shared" si="24"/>
        <v xml:space="preserve"> </v>
      </c>
      <c r="S24" s="83">
        <f t="shared" si="17"/>
        <v>4</v>
      </c>
      <c r="T24" s="32">
        <f t="shared" si="18"/>
        <v>2</v>
      </c>
      <c r="U24" s="32">
        <f t="shared" si="19"/>
        <v>136</v>
      </c>
      <c r="V24" s="33">
        <f t="shared" si="20"/>
        <v>68</v>
      </c>
      <c r="W24" s="85"/>
      <c r="X24" s="85"/>
      <c r="Y24" s="87"/>
      <c r="Z24" s="87"/>
      <c r="AA24" s="87"/>
      <c r="AB24" s="86"/>
      <c r="AC24" s="86"/>
    </row>
    <row r="25" spans="1:29" ht="15" customHeight="1" x14ac:dyDescent="0.2">
      <c r="A25" s="62">
        <v>7</v>
      </c>
      <c r="B25" s="54" t="s">
        <v>85</v>
      </c>
      <c r="C25" s="45"/>
      <c r="D25" s="46"/>
      <c r="E25" s="79" t="str">
        <f t="shared" si="21"/>
        <v xml:space="preserve"> </v>
      </c>
      <c r="F25" s="33" t="str">
        <f t="shared" si="21"/>
        <v xml:space="preserve"> </v>
      </c>
      <c r="G25" s="49">
        <v>2</v>
      </c>
      <c r="H25" s="46">
        <v>1</v>
      </c>
      <c r="I25" s="32">
        <f t="shared" si="22"/>
        <v>68</v>
      </c>
      <c r="J25" s="33">
        <f t="shared" si="22"/>
        <v>34</v>
      </c>
      <c r="K25" s="45">
        <v>2</v>
      </c>
      <c r="L25" s="46">
        <v>1</v>
      </c>
      <c r="M25" s="32">
        <f t="shared" si="23"/>
        <v>68</v>
      </c>
      <c r="N25" s="33">
        <f t="shared" si="23"/>
        <v>34</v>
      </c>
      <c r="O25" s="49">
        <v>1</v>
      </c>
      <c r="P25" s="46">
        <v>1</v>
      </c>
      <c r="Q25" s="32">
        <f t="shared" si="24"/>
        <v>32</v>
      </c>
      <c r="R25" s="33">
        <f t="shared" si="24"/>
        <v>32</v>
      </c>
      <c r="S25" s="83">
        <f t="shared" si="17"/>
        <v>5</v>
      </c>
      <c r="T25" s="32">
        <f t="shared" si="18"/>
        <v>3</v>
      </c>
      <c r="U25" s="32">
        <f t="shared" si="19"/>
        <v>168</v>
      </c>
      <c r="V25" s="33">
        <f t="shared" si="20"/>
        <v>100</v>
      </c>
      <c r="W25" s="85"/>
      <c r="X25" s="85"/>
      <c r="Y25" s="87"/>
      <c r="Z25" s="87"/>
      <c r="AA25" s="87"/>
      <c r="AB25" s="86"/>
      <c r="AC25" s="86"/>
    </row>
    <row r="26" spans="1:29" ht="15" customHeight="1" x14ac:dyDescent="0.2">
      <c r="A26" s="63">
        <v>8</v>
      </c>
      <c r="B26" s="55" t="s">
        <v>86</v>
      </c>
      <c r="C26" s="45"/>
      <c r="D26" s="46"/>
      <c r="E26" s="79" t="str">
        <f t="shared" si="21"/>
        <v xml:space="preserve"> </v>
      </c>
      <c r="F26" s="33" t="str">
        <f>IF(D26&gt;0,D26*34, " ")</f>
        <v xml:space="preserve"> </v>
      </c>
      <c r="G26" s="46">
        <v>2</v>
      </c>
      <c r="H26" s="46"/>
      <c r="I26" s="32">
        <f>IF(G26&gt;0,G26*34, " ")</f>
        <v>68</v>
      </c>
      <c r="J26" s="33" t="str">
        <f>IF(H26&gt;0,H26*34, " ")</f>
        <v xml:space="preserve"> </v>
      </c>
      <c r="K26" s="45">
        <v>2</v>
      </c>
      <c r="L26" s="46"/>
      <c r="M26" s="32">
        <f>IF(K26&gt;0,K26*34, " ")</f>
        <v>68</v>
      </c>
      <c r="N26" s="33" t="str">
        <f>IF(L26&gt;0,L26*34, " ")</f>
        <v xml:space="preserve"> </v>
      </c>
      <c r="O26" s="49">
        <v>2</v>
      </c>
      <c r="P26" s="46"/>
      <c r="Q26" s="32">
        <f>IF(O26&gt;0,O26*32, " ")</f>
        <v>64</v>
      </c>
      <c r="R26" s="33" t="str">
        <f>IF(P26&gt;0,P26*32, " ")</f>
        <v xml:space="preserve"> </v>
      </c>
      <c r="S26" s="83">
        <f t="shared" si="17"/>
        <v>6</v>
      </c>
      <c r="T26" s="32" t="str">
        <f t="shared" si="18"/>
        <v xml:space="preserve"> </v>
      </c>
      <c r="U26" s="32">
        <f t="shared" si="19"/>
        <v>200</v>
      </c>
      <c r="V26" s="33" t="str">
        <f t="shared" si="20"/>
        <v xml:space="preserve"> </v>
      </c>
      <c r="W26" s="85"/>
      <c r="X26" s="85"/>
      <c r="Y26" s="87"/>
      <c r="Z26" s="87"/>
      <c r="AA26" s="87"/>
      <c r="AB26" s="86"/>
      <c r="AC26" s="86"/>
    </row>
    <row r="27" spans="1:29" ht="15" customHeight="1" x14ac:dyDescent="0.2">
      <c r="A27" s="63">
        <v>9</v>
      </c>
      <c r="B27" s="55" t="s">
        <v>35</v>
      </c>
      <c r="C27" s="45"/>
      <c r="D27" s="46"/>
      <c r="E27" s="79" t="str">
        <f t="shared" si="21"/>
        <v xml:space="preserve"> </v>
      </c>
      <c r="F27" s="33" t="str">
        <f t="shared" si="21"/>
        <v xml:space="preserve"> </v>
      </c>
      <c r="G27" s="49"/>
      <c r="H27" s="46"/>
      <c r="I27" s="32" t="str">
        <f t="shared" si="22"/>
        <v xml:space="preserve"> </v>
      </c>
      <c r="J27" s="33" t="str">
        <f t="shared" si="22"/>
        <v xml:space="preserve"> </v>
      </c>
      <c r="K27" s="45">
        <v>2</v>
      </c>
      <c r="L27" s="46">
        <v>1</v>
      </c>
      <c r="M27" s="32">
        <f t="shared" si="23"/>
        <v>68</v>
      </c>
      <c r="N27" s="33">
        <f t="shared" si="23"/>
        <v>34</v>
      </c>
      <c r="O27" s="49">
        <v>1</v>
      </c>
      <c r="P27" s="46">
        <v>1</v>
      </c>
      <c r="Q27" s="32">
        <f t="shared" si="24"/>
        <v>32</v>
      </c>
      <c r="R27" s="33">
        <f t="shared" si="24"/>
        <v>32</v>
      </c>
      <c r="S27" s="83">
        <f t="shared" si="17"/>
        <v>3</v>
      </c>
      <c r="T27" s="32">
        <f t="shared" si="18"/>
        <v>2</v>
      </c>
      <c r="U27" s="32">
        <f t="shared" si="19"/>
        <v>100</v>
      </c>
      <c r="V27" s="33">
        <f t="shared" si="20"/>
        <v>66</v>
      </c>
      <c r="W27" s="85"/>
      <c r="X27" s="85"/>
      <c r="Y27" s="87"/>
      <c r="Z27" s="87"/>
      <c r="AA27" s="87"/>
      <c r="AB27" s="86"/>
      <c r="AC27" s="86"/>
    </row>
    <row r="28" spans="1:29" ht="15" customHeight="1" x14ac:dyDescent="0.2">
      <c r="A28" s="62">
        <v>10</v>
      </c>
      <c r="B28" s="38" t="s">
        <v>61</v>
      </c>
      <c r="C28" s="45"/>
      <c r="D28" s="46"/>
      <c r="E28" s="79" t="str">
        <f t="shared" si="21"/>
        <v xml:space="preserve"> </v>
      </c>
      <c r="F28" s="33" t="str">
        <f t="shared" si="21"/>
        <v xml:space="preserve"> </v>
      </c>
      <c r="G28" s="46"/>
      <c r="H28" s="46"/>
      <c r="I28" s="32" t="str">
        <f t="shared" si="22"/>
        <v xml:space="preserve"> </v>
      </c>
      <c r="J28" s="33" t="str">
        <f t="shared" si="22"/>
        <v xml:space="preserve"> </v>
      </c>
      <c r="K28" s="45"/>
      <c r="L28" s="46"/>
      <c r="M28" s="32" t="str">
        <f t="shared" si="23"/>
        <v xml:space="preserve"> </v>
      </c>
      <c r="N28" s="33" t="str">
        <f t="shared" si="23"/>
        <v xml:space="preserve"> </v>
      </c>
      <c r="O28" s="49">
        <v>2</v>
      </c>
      <c r="P28" s="46">
        <v>1</v>
      </c>
      <c r="Q28" s="32">
        <f t="shared" si="24"/>
        <v>64</v>
      </c>
      <c r="R28" s="33">
        <f t="shared" si="24"/>
        <v>32</v>
      </c>
      <c r="S28" s="83">
        <f t="shared" si="17"/>
        <v>2</v>
      </c>
      <c r="T28" s="32">
        <f t="shared" si="18"/>
        <v>1</v>
      </c>
      <c r="U28" s="32">
        <f t="shared" si="19"/>
        <v>64</v>
      </c>
      <c r="V28" s="33">
        <f t="shared" si="20"/>
        <v>32</v>
      </c>
      <c r="W28" s="85"/>
      <c r="X28" s="85"/>
      <c r="Y28" s="87"/>
      <c r="Z28" s="87"/>
      <c r="AA28" s="87"/>
      <c r="AB28" s="86"/>
      <c r="AC28" s="86"/>
    </row>
    <row r="29" spans="1:29" ht="15" customHeight="1" x14ac:dyDescent="0.2">
      <c r="A29" s="63">
        <v>11</v>
      </c>
      <c r="B29" s="81" t="s">
        <v>64</v>
      </c>
      <c r="C29" s="49">
        <v>2</v>
      </c>
      <c r="D29" s="46"/>
      <c r="E29" s="32">
        <f t="shared" si="21"/>
        <v>68</v>
      </c>
      <c r="F29" s="33"/>
      <c r="G29" s="46"/>
      <c r="H29" s="46"/>
      <c r="I29" s="32"/>
      <c r="J29" s="33"/>
      <c r="K29" s="45"/>
      <c r="L29" s="46"/>
      <c r="M29" s="32"/>
      <c r="N29" s="33"/>
      <c r="O29" s="46"/>
      <c r="P29" s="46"/>
      <c r="Q29" s="32" t="str">
        <f t="shared" si="24"/>
        <v xml:space="preserve"> </v>
      </c>
      <c r="R29" s="33"/>
      <c r="S29" s="83">
        <f t="shared" si="17"/>
        <v>2</v>
      </c>
      <c r="T29" s="32" t="str">
        <f t="shared" si="18"/>
        <v xml:space="preserve"> </v>
      </c>
      <c r="U29" s="32">
        <f t="shared" si="19"/>
        <v>68</v>
      </c>
      <c r="V29" s="33" t="str">
        <f t="shared" si="20"/>
        <v xml:space="preserve"> </v>
      </c>
      <c r="W29" s="85"/>
      <c r="X29" s="85"/>
      <c r="Y29" s="87"/>
      <c r="Z29" s="87"/>
      <c r="AA29" s="87"/>
      <c r="AB29" s="86"/>
      <c r="AC29" s="86"/>
    </row>
    <row r="30" spans="1:29" ht="15" customHeight="1" x14ac:dyDescent="0.2">
      <c r="A30" s="63">
        <v>12</v>
      </c>
      <c r="B30" s="54" t="s">
        <v>30</v>
      </c>
      <c r="C30" s="45"/>
      <c r="D30" s="46"/>
      <c r="E30" s="32" t="str">
        <f t="shared" si="21"/>
        <v xml:space="preserve"> </v>
      </c>
      <c r="F30" s="33" t="str">
        <f t="shared" si="21"/>
        <v xml:space="preserve"> </v>
      </c>
      <c r="G30" s="46"/>
      <c r="H30" s="46"/>
      <c r="I30" s="32" t="str">
        <f t="shared" si="22"/>
        <v xml:space="preserve"> </v>
      </c>
      <c r="J30" s="33" t="str">
        <f t="shared" si="22"/>
        <v xml:space="preserve"> </v>
      </c>
      <c r="K30" s="45"/>
      <c r="L30" s="46"/>
      <c r="M30" s="32" t="str">
        <f t="shared" si="23"/>
        <v xml:space="preserve"> </v>
      </c>
      <c r="N30" s="33" t="str">
        <f t="shared" si="23"/>
        <v xml:space="preserve"> </v>
      </c>
      <c r="O30" s="46">
        <v>2</v>
      </c>
      <c r="P30" s="46"/>
      <c r="Q30" s="32">
        <f t="shared" si="24"/>
        <v>64</v>
      </c>
      <c r="R30" s="33" t="str">
        <f t="shared" si="24"/>
        <v xml:space="preserve"> </v>
      </c>
      <c r="S30" s="83">
        <f t="shared" si="17"/>
        <v>2</v>
      </c>
      <c r="T30" s="32" t="str">
        <f t="shared" si="18"/>
        <v xml:space="preserve"> </v>
      </c>
      <c r="U30" s="32">
        <f t="shared" si="19"/>
        <v>64</v>
      </c>
      <c r="V30" s="33" t="str">
        <f t="shared" si="20"/>
        <v xml:space="preserve"> </v>
      </c>
      <c r="W30" s="85"/>
      <c r="X30" s="85"/>
      <c r="Y30" s="87"/>
      <c r="Z30" s="87"/>
      <c r="AA30" s="87"/>
      <c r="AB30" s="86"/>
      <c r="AC30" s="86"/>
    </row>
    <row r="31" spans="1:29" ht="15" customHeight="1" x14ac:dyDescent="0.2">
      <c r="A31" s="62">
        <v>13</v>
      </c>
      <c r="B31" s="38" t="s">
        <v>58</v>
      </c>
      <c r="C31" s="45"/>
      <c r="D31" s="46"/>
      <c r="E31" s="32" t="str">
        <f t="shared" si="21"/>
        <v xml:space="preserve"> </v>
      </c>
      <c r="F31" s="33" t="str">
        <f t="shared" si="21"/>
        <v xml:space="preserve"> </v>
      </c>
      <c r="G31" s="46"/>
      <c r="H31" s="46"/>
      <c r="I31" s="32" t="str">
        <f t="shared" si="22"/>
        <v xml:space="preserve"> </v>
      </c>
      <c r="J31" s="33" t="str">
        <f t="shared" si="22"/>
        <v xml:space="preserve"> </v>
      </c>
      <c r="K31" s="45"/>
      <c r="L31" s="46"/>
      <c r="M31" s="32" t="str">
        <f t="shared" si="23"/>
        <v xml:space="preserve"> </v>
      </c>
      <c r="N31" s="33" t="str">
        <f t="shared" si="23"/>
        <v xml:space="preserve"> </v>
      </c>
      <c r="O31" s="46">
        <v>2</v>
      </c>
      <c r="P31" s="46"/>
      <c r="Q31" s="32">
        <f t="shared" si="24"/>
        <v>64</v>
      </c>
      <c r="R31" s="33" t="str">
        <f t="shared" si="24"/>
        <v xml:space="preserve"> </v>
      </c>
      <c r="S31" s="83">
        <f t="shared" si="17"/>
        <v>2</v>
      </c>
      <c r="T31" s="32" t="str">
        <f t="shared" si="18"/>
        <v xml:space="preserve"> </v>
      </c>
      <c r="U31" s="32">
        <f t="shared" si="19"/>
        <v>64</v>
      </c>
      <c r="V31" s="33" t="str">
        <f t="shared" si="20"/>
        <v xml:space="preserve"> </v>
      </c>
      <c r="W31" s="85"/>
      <c r="X31" s="85"/>
      <c r="Y31" s="87"/>
      <c r="Z31" s="87"/>
      <c r="AA31" s="87"/>
      <c r="AB31" s="86"/>
      <c r="AC31" s="86"/>
    </row>
    <row r="32" spans="1:29" ht="15" customHeight="1" x14ac:dyDescent="0.2">
      <c r="A32" s="63">
        <v>14</v>
      </c>
      <c r="B32" s="38" t="s">
        <v>29</v>
      </c>
      <c r="C32" s="45"/>
      <c r="D32" s="46">
        <v>2</v>
      </c>
      <c r="E32" s="32" t="str">
        <f t="shared" si="21"/>
        <v xml:space="preserve"> </v>
      </c>
      <c r="F32" s="33">
        <f t="shared" si="21"/>
        <v>68</v>
      </c>
      <c r="G32" s="46"/>
      <c r="H32" s="46">
        <v>2</v>
      </c>
      <c r="I32" s="32" t="str">
        <f t="shared" si="22"/>
        <v xml:space="preserve"> </v>
      </c>
      <c r="J32" s="33">
        <f t="shared" si="22"/>
        <v>68</v>
      </c>
      <c r="K32" s="45"/>
      <c r="L32" s="46">
        <v>4</v>
      </c>
      <c r="M32" s="32" t="str">
        <f t="shared" si="23"/>
        <v xml:space="preserve"> </v>
      </c>
      <c r="N32" s="33">
        <f t="shared" si="23"/>
        <v>136</v>
      </c>
      <c r="O32" s="46"/>
      <c r="P32" s="46">
        <v>4</v>
      </c>
      <c r="Q32" s="32" t="str">
        <f t="shared" si="24"/>
        <v xml:space="preserve"> </v>
      </c>
      <c r="R32" s="33">
        <f t="shared" si="24"/>
        <v>128</v>
      </c>
      <c r="S32" s="83" t="str">
        <f t="shared" si="17"/>
        <v xml:space="preserve"> </v>
      </c>
      <c r="T32" s="32">
        <f t="shared" si="18"/>
        <v>12</v>
      </c>
      <c r="U32" s="32" t="str">
        <f t="shared" si="19"/>
        <v xml:space="preserve"> </v>
      </c>
      <c r="V32" s="33">
        <f t="shared" si="20"/>
        <v>400</v>
      </c>
      <c r="W32" s="85"/>
      <c r="X32" s="85"/>
      <c r="Y32" s="87"/>
      <c r="Z32" s="87"/>
      <c r="AA32" s="87"/>
      <c r="AB32" s="86"/>
      <c r="AC32" s="86"/>
    </row>
    <row r="33" spans="1:29" ht="15" customHeight="1" x14ac:dyDescent="0.2">
      <c r="A33" s="63"/>
      <c r="B33" s="38" t="s">
        <v>83</v>
      </c>
      <c r="C33" s="45"/>
      <c r="D33" s="46"/>
      <c r="E33" s="32"/>
      <c r="F33" s="33"/>
      <c r="G33" s="49"/>
      <c r="H33" s="46"/>
      <c r="I33" s="32"/>
      <c r="J33" s="33"/>
      <c r="K33" s="45"/>
      <c r="L33" s="46"/>
      <c r="M33" s="32"/>
      <c r="N33" s="33"/>
      <c r="O33" s="49"/>
      <c r="P33" s="46"/>
      <c r="Q33" s="32"/>
      <c r="R33" s="33"/>
      <c r="S33" s="83" t="str">
        <f t="shared" si="17"/>
        <v xml:space="preserve"> </v>
      </c>
      <c r="T33" s="32" t="str">
        <f t="shared" si="18"/>
        <v xml:space="preserve"> </v>
      </c>
      <c r="U33" s="32" t="str">
        <f t="shared" si="19"/>
        <v xml:space="preserve"> </v>
      </c>
      <c r="V33" s="33" t="str">
        <f t="shared" si="20"/>
        <v xml:space="preserve"> </v>
      </c>
      <c r="W33" s="85"/>
      <c r="X33" s="85"/>
      <c r="Y33" s="86"/>
      <c r="Z33" s="86"/>
      <c r="AA33" s="86"/>
      <c r="AB33" s="86"/>
      <c r="AC33" s="86"/>
    </row>
    <row r="34" spans="1:29" ht="15" customHeight="1" thickBot="1" x14ac:dyDescent="0.25">
      <c r="A34" s="63"/>
      <c r="B34" s="38" t="s">
        <v>84</v>
      </c>
      <c r="C34" s="45"/>
      <c r="D34" s="46"/>
      <c r="E34" s="32" t="str">
        <f t="shared" si="21"/>
        <v xml:space="preserve"> </v>
      </c>
      <c r="F34" s="33" t="str">
        <f t="shared" si="21"/>
        <v xml:space="preserve"> </v>
      </c>
      <c r="G34" s="49"/>
      <c r="H34" s="46"/>
      <c r="I34" s="32" t="str">
        <f t="shared" si="22"/>
        <v xml:space="preserve"> </v>
      </c>
      <c r="J34" s="33" t="str">
        <f t="shared" si="22"/>
        <v xml:space="preserve"> </v>
      </c>
      <c r="K34" s="45"/>
      <c r="L34" s="46"/>
      <c r="M34" s="32" t="str">
        <f t="shared" si="23"/>
        <v xml:space="preserve"> </v>
      </c>
      <c r="N34" s="33" t="str">
        <f t="shared" si="23"/>
        <v xml:space="preserve"> </v>
      </c>
      <c r="O34" s="49"/>
      <c r="P34" s="46"/>
      <c r="Q34" s="32" t="str">
        <f t="shared" si="24"/>
        <v xml:space="preserve"> </v>
      </c>
      <c r="R34" s="76" t="str">
        <f t="shared" si="24"/>
        <v xml:space="preserve"> </v>
      </c>
      <c r="S34" s="104" t="str">
        <f t="shared" si="17"/>
        <v xml:space="preserve"> </v>
      </c>
      <c r="T34" s="75" t="str">
        <f t="shared" si="18"/>
        <v xml:space="preserve"> </v>
      </c>
      <c r="U34" s="75" t="str">
        <f t="shared" si="19"/>
        <v xml:space="preserve"> </v>
      </c>
      <c r="V34" s="76" t="str">
        <f t="shared" si="20"/>
        <v xml:space="preserve"> </v>
      </c>
      <c r="W34" s="85"/>
      <c r="X34" s="85" t="s">
        <v>70</v>
      </c>
      <c r="Y34" s="86" t="s">
        <v>70</v>
      </c>
      <c r="Z34" s="86" t="s">
        <v>70</v>
      </c>
      <c r="AA34" s="86" t="s">
        <v>70</v>
      </c>
      <c r="AB34" s="86"/>
      <c r="AC34" s="86"/>
    </row>
    <row r="35" spans="1:29" ht="15" customHeight="1" thickBot="1" x14ac:dyDescent="0.25">
      <c r="A35" s="294" t="s">
        <v>18</v>
      </c>
      <c r="B35" s="295"/>
      <c r="C35" s="68">
        <f>SUM(C7:C15)</f>
        <v>16</v>
      </c>
      <c r="D35" s="16">
        <f t="shared" ref="D35:V35" si="25">SUM(D7:D17)</f>
        <v>2</v>
      </c>
      <c r="E35" s="69">
        <f>SUM(E7:E15)</f>
        <v>544</v>
      </c>
      <c r="F35" s="17">
        <f t="shared" si="25"/>
        <v>68</v>
      </c>
      <c r="G35" s="68">
        <f>SUM(G7:G15)</f>
        <v>14</v>
      </c>
      <c r="H35" s="16">
        <f t="shared" si="25"/>
        <v>0</v>
      </c>
      <c r="I35" s="69">
        <f>SUM(I7:I15)</f>
        <v>476</v>
      </c>
      <c r="J35" s="17">
        <f t="shared" si="25"/>
        <v>0</v>
      </c>
      <c r="K35" s="68">
        <f>SUM(K7:K15)</f>
        <v>13</v>
      </c>
      <c r="L35" s="16">
        <f t="shared" si="25"/>
        <v>0</v>
      </c>
      <c r="M35" s="69">
        <f>SUM(M7:M15)</f>
        <v>442</v>
      </c>
      <c r="N35" s="17">
        <f t="shared" si="25"/>
        <v>0</v>
      </c>
      <c r="O35" s="68">
        <f>SUM(O7:O15)</f>
        <v>11</v>
      </c>
      <c r="P35" s="16">
        <f t="shared" si="25"/>
        <v>0</v>
      </c>
      <c r="Q35" s="69">
        <f>SUM(Q7:Q15)</f>
        <v>352</v>
      </c>
      <c r="R35" s="17">
        <f t="shared" si="25"/>
        <v>0</v>
      </c>
      <c r="S35" s="105">
        <f>SUM(S7:S15)</f>
        <v>54</v>
      </c>
      <c r="T35" s="92">
        <f t="shared" si="25"/>
        <v>2</v>
      </c>
      <c r="U35" s="106">
        <f>SUM(U7:U15)</f>
        <v>1814</v>
      </c>
      <c r="V35" s="93">
        <f t="shared" si="25"/>
        <v>68</v>
      </c>
      <c r="W35" s="85"/>
      <c r="X35" s="85"/>
      <c r="Y35" s="86"/>
      <c r="Z35" s="86"/>
      <c r="AA35" s="86"/>
      <c r="AB35" s="86"/>
      <c r="AC35" s="86"/>
    </row>
    <row r="36" spans="1:29" ht="15" customHeight="1" thickBot="1" x14ac:dyDescent="0.25">
      <c r="A36" s="296" t="s">
        <v>19</v>
      </c>
      <c r="B36" s="297"/>
      <c r="C36" s="18">
        <f t="shared" ref="C36:V36" si="26">SUM(C19:C34)</f>
        <v>8</v>
      </c>
      <c r="D36" s="19">
        <f t="shared" si="26"/>
        <v>4</v>
      </c>
      <c r="E36" s="19">
        <f t="shared" si="26"/>
        <v>272</v>
      </c>
      <c r="F36" s="20">
        <f t="shared" si="26"/>
        <v>136</v>
      </c>
      <c r="G36" s="18">
        <f t="shared" si="26"/>
        <v>10</v>
      </c>
      <c r="H36" s="19">
        <f t="shared" si="26"/>
        <v>6</v>
      </c>
      <c r="I36" s="19">
        <f t="shared" si="26"/>
        <v>340</v>
      </c>
      <c r="J36" s="20">
        <f t="shared" si="26"/>
        <v>204</v>
      </c>
      <c r="K36" s="18">
        <f t="shared" si="26"/>
        <v>8</v>
      </c>
      <c r="L36" s="19">
        <f t="shared" si="26"/>
        <v>9</v>
      </c>
      <c r="M36" s="19">
        <f t="shared" si="26"/>
        <v>272</v>
      </c>
      <c r="N36" s="20">
        <f t="shared" si="26"/>
        <v>306</v>
      </c>
      <c r="O36" s="18">
        <f t="shared" si="26"/>
        <v>12</v>
      </c>
      <c r="P36" s="19">
        <f t="shared" si="26"/>
        <v>7</v>
      </c>
      <c r="Q36" s="19">
        <f t="shared" si="26"/>
        <v>384</v>
      </c>
      <c r="R36" s="20">
        <f t="shared" si="26"/>
        <v>224</v>
      </c>
      <c r="S36" s="18">
        <f t="shared" si="26"/>
        <v>38</v>
      </c>
      <c r="T36" s="19">
        <f t="shared" si="26"/>
        <v>26</v>
      </c>
      <c r="U36" s="19">
        <f t="shared" si="26"/>
        <v>1268</v>
      </c>
      <c r="V36" s="20">
        <f t="shared" si="26"/>
        <v>870</v>
      </c>
      <c r="W36" s="91"/>
      <c r="X36" s="91"/>
      <c r="Y36" s="86"/>
      <c r="Z36" s="86"/>
      <c r="AA36" s="86"/>
      <c r="AB36" s="86"/>
      <c r="AC36" s="86"/>
    </row>
    <row r="37" spans="1:29" ht="15" customHeight="1" thickTop="1" thickBot="1" x14ac:dyDescent="0.25">
      <c r="A37" s="286" t="s">
        <v>20</v>
      </c>
      <c r="B37" s="287"/>
      <c r="C37" s="22">
        <f>C35+C36</f>
        <v>24</v>
      </c>
      <c r="D37" s="23">
        <f t="shared" ref="D37:V37" si="27">D35+D36</f>
        <v>6</v>
      </c>
      <c r="E37" s="23">
        <f t="shared" si="27"/>
        <v>816</v>
      </c>
      <c r="F37" s="24">
        <f t="shared" si="27"/>
        <v>204</v>
      </c>
      <c r="G37" s="22">
        <f t="shared" si="27"/>
        <v>24</v>
      </c>
      <c r="H37" s="23">
        <f t="shared" si="27"/>
        <v>6</v>
      </c>
      <c r="I37" s="23">
        <f t="shared" si="27"/>
        <v>816</v>
      </c>
      <c r="J37" s="24">
        <f t="shared" si="27"/>
        <v>204</v>
      </c>
      <c r="K37" s="22">
        <f t="shared" si="27"/>
        <v>21</v>
      </c>
      <c r="L37" s="23">
        <f t="shared" si="27"/>
        <v>9</v>
      </c>
      <c r="M37" s="23">
        <f t="shared" si="27"/>
        <v>714</v>
      </c>
      <c r="N37" s="24">
        <f t="shared" si="27"/>
        <v>306</v>
      </c>
      <c r="O37" s="22">
        <f t="shared" si="27"/>
        <v>23</v>
      </c>
      <c r="P37" s="23">
        <f t="shared" si="27"/>
        <v>7</v>
      </c>
      <c r="Q37" s="23">
        <f t="shared" si="27"/>
        <v>736</v>
      </c>
      <c r="R37" s="24">
        <f t="shared" si="27"/>
        <v>224</v>
      </c>
      <c r="S37" s="22">
        <f t="shared" si="27"/>
        <v>92</v>
      </c>
      <c r="T37" s="23">
        <f t="shared" si="27"/>
        <v>28</v>
      </c>
      <c r="U37" s="23">
        <f t="shared" si="27"/>
        <v>3082</v>
      </c>
      <c r="V37" s="24">
        <f t="shared" si="27"/>
        <v>938</v>
      </c>
      <c r="W37" s="85"/>
      <c r="X37" s="85"/>
      <c r="Y37" s="86"/>
      <c r="Z37" s="86"/>
      <c r="AA37" s="86"/>
      <c r="AB37" s="86"/>
      <c r="AC37" s="86"/>
    </row>
    <row r="38" spans="1:29" ht="15" customHeight="1" thickTop="1" thickBot="1" x14ac:dyDescent="0.25">
      <c r="A38" s="288"/>
      <c r="B38" s="289"/>
      <c r="C38" s="290">
        <f>C37+D37</f>
        <v>30</v>
      </c>
      <c r="D38" s="291"/>
      <c r="E38" s="284">
        <f>E37+F37</f>
        <v>1020</v>
      </c>
      <c r="F38" s="285"/>
      <c r="G38" s="290">
        <f>G37+H37</f>
        <v>30</v>
      </c>
      <c r="H38" s="291"/>
      <c r="I38" s="284">
        <f>I37+J37</f>
        <v>1020</v>
      </c>
      <c r="J38" s="285"/>
      <c r="K38" s="290">
        <f>K37+L37</f>
        <v>30</v>
      </c>
      <c r="L38" s="291"/>
      <c r="M38" s="284">
        <f>M37+N37</f>
        <v>1020</v>
      </c>
      <c r="N38" s="285"/>
      <c r="O38" s="290">
        <f>O37+P37</f>
        <v>30</v>
      </c>
      <c r="P38" s="291"/>
      <c r="Q38" s="284">
        <f>Q37+R37</f>
        <v>960</v>
      </c>
      <c r="R38" s="285"/>
      <c r="S38" s="290">
        <f>S37+T37</f>
        <v>120</v>
      </c>
      <c r="T38" s="291"/>
      <c r="U38" s="284">
        <f>U37+V37</f>
        <v>4020</v>
      </c>
      <c r="V38" s="285"/>
      <c r="W38" s="85"/>
      <c r="X38" s="85"/>
      <c r="Y38" s="86"/>
      <c r="Z38" s="86"/>
      <c r="AA38" s="86"/>
      <c r="AB38" s="86"/>
      <c r="AC38" s="86"/>
    </row>
    <row r="39" spans="1:29" ht="15" customHeight="1" thickTop="1" x14ac:dyDescent="0.2">
      <c r="A39" s="26"/>
      <c r="B39" s="58"/>
      <c r="C39" s="27"/>
      <c r="D39" s="27"/>
      <c r="E39" s="27"/>
      <c r="F39" s="27"/>
      <c r="G39" s="27"/>
      <c r="H39" s="27"/>
      <c r="I39" s="27"/>
      <c r="J39" s="59"/>
      <c r="K39" s="27"/>
      <c r="L39" s="27"/>
      <c r="M39" s="27"/>
      <c r="N39" s="27"/>
      <c r="O39" s="27"/>
      <c r="P39" s="27"/>
      <c r="Q39" s="27"/>
      <c r="R39" s="27"/>
      <c r="S39" s="27"/>
      <c r="T39" s="9"/>
      <c r="U39" s="27"/>
      <c r="V39" s="9"/>
      <c r="W39" s="9"/>
      <c r="X39" s="9"/>
    </row>
    <row r="40" spans="1:29" ht="31.35" customHeight="1" x14ac:dyDescent="0.2">
      <c r="B40" s="278" t="s">
        <v>136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</row>
    <row r="41" spans="1:29" ht="15" customHeight="1" x14ac:dyDescent="0.2">
      <c r="B41" s="58" t="s">
        <v>75</v>
      </c>
    </row>
    <row r="42" spans="1:29" ht="15" customHeight="1" x14ac:dyDescent="0.2">
      <c r="B42" s="58" t="s">
        <v>76</v>
      </c>
    </row>
    <row r="43" spans="1:29" ht="15" customHeight="1" x14ac:dyDescent="0.2">
      <c r="B43" s="59" t="s">
        <v>77</v>
      </c>
    </row>
    <row r="44" spans="1:29" ht="15" customHeight="1" x14ac:dyDescent="0.2"/>
    <row r="45" spans="1:29" ht="15" customHeight="1" x14ac:dyDescent="0.2"/>
    <row r="46" spans="1:29" ht="15" customHeight="1" x14ac:dyDescent="0.2"/>
    <row r="47" spans="1:29" ht="15" customHeight="1" x14ac:dyDescent="0.2"/>
  </sheetData>
  <mergeCells count="34">
    <mergeCell ref="Q5:R5"/>
    <mergeCell ref="A37:B38"/>
    <mergeCell ref="C38:D38"/>
    <mergeCell ref="E38:F38"/>
    <mergeCell ref="U38:V38"/>
    <mergeCell ref="K38:L38"/>
    <mergeCell ref="M38:N38"/>
    <mergeCell ref="O38:P38"/>
    <mergeCell ref="Q38:R38"/>
    <mergeCell ref="K4:N4"/>
    <mergeCell ref="I38:J38"/>
    <mergeCell ref="S38:T38"/>
    <mergeCell ref="S5:T5"/>
    <mergeCell ref="B40:V40"/>
    <mergeCell ref="G38:H38"/>
    <mergeCell ref="O4:R4"/>
    <mergeCell ref="S4:V4"/>
    <mergeCell ref="K5:L5"/>
    <mergeCell ref="M5:N5"/>
    <mergeCell ref="O5:P5"/>
    <mergeCell ref="U5:V5"/>
    <mergeCell ref="A6:B6"/>
    <mergeCell ref="A18:B18"/>
    <mergeCell ref="A35:B35"/>
    <mergeCell ref="A36:B36"/>
    <mergeCell ref="A1:G1"/>
    <mergeCell ref="A2:G2"/>
    <mergeCell ref="A4:B5"/>
    <mergeCell ref="C4:F4"/>
    <mergeCell ref="G4:J4"/>
    <mergeCell ref="C5:D5"/>
    <mergeCell ref="E5:F5"/>
    <mergeCell ref="G5:H5"/>
    <mergeCell ref="I5:J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  <ignoredErrors>
    <ignoredError sqref="R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9"/>
  <sheetViews>
    <sheetView topLeftCell="A19" zoomScaleNormal="100" workbookViewId="0">
      <selection activeCell="J49" sqref="J49"/>
    </sheetView>
  </sheetViews>
  <sheetFormatPr defaultColWidth="9.140625" defaultRowHeight="12.75" x14ac:dyDescent="0.2"/>
  <cols>
    <col min="1" max="1" width="3.7109375" style="1" customWidth="1"/>
    <col min="2" max="2" width="38.7109375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300" t="s">
        <v>23</v>
      </c>
      <c r="B1" s="301"/>
      <c r="C1" s="301"/>
      <c r="D1" s="301"/>
      <c r="E1" s="301"/>
      <c r="F1" s="301"/>
      <c r="G1" s="301"/>
    </row>
    <row r="2" spans="1:24" ht="15" customHeight="1" x14ac:dyDescent="0.2">
      <c r="A2" s="302" t="s">
        <v>36</v>
      </c>
      <c r="B2" s="303"/>
      <c r="C2" s="303"/>
      <c r="D2" s="303"/>
      <c r="E2" s="303"/>
      <c r="F2" s="303"/>
      <c r="G2" s="303"/>
    </row>
    <row r="3" spans="1:24" ht="15" customHeight="1" thickBot="1" x14ac:dyDescent="0.25">
      <c r="A3" s="60"/>
      <c r="B3" s="61"/>
    </row>
    <row r="4" spans="1:24" ht="1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1" t="s">
        <v>4</v>
      </c>
      <c r="P4" s="309"/>
      <c r="Q4" s="309"/>
      <c r="R4" s="309"/>
      <c r="S4" s="312" t="s">
        <v>5</v>
      </c>
      <c r="T4" s="313"/>
      <c r="U4" s="313"/>
      <c r="V4" s="314"/>
      <c r="W4" s="4"/>
      <c r="X4" s="4"/>
    </row>
    <row r="5" spans="1:24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83" t="s">
        <v>6</v>
      </c>
      <c r="P5" s="280"/>
      <c r="Q5" s="281" t="s">
        <v>7</v>
      </c>
      <c r="R5" s="283"/>
      <c r="S5" s="279" t="s">
        <v>6</v>
      </c>
      <c r="T5" s="280"/>
      <c r="U5" s="281" t="s">
        <v>7</v>
      </c>
      <c r="V5" s="282"/>
      <c r="W5" s="4"/>
      <c r="X5" s="4"/>
    </row>
    <row r="6" spans="1:24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5" t="s">
        <v>9</v>
      </c>
      <c r="T6" s="96" t="s">
        <v>10</v>
      </c>
      <c r="U6" s="96" t="s">
        <v>9</v>
      </c>
      <c r="V6" s="97" t="s">
        <v>10</v>
      </c>
      <c r="W6" s="4"/>
      <c r="X6" s="4"/>
    </row>
    <row r="7" spans="1:24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4">
        <f>IF(C7+G7+K7+O7&gt;0,C7+G7+K7+O7, " ")</f>
        <v>12</v>
      </c>
      <c r="T7" s="94" t="str">
        <f>IF(D7+H7+L7+P7&gt;0, D7+H7+L7+P7, " ")</f>
        <v xml:space="preserve"> </v>
      </c>
      <c r="U7" s="94">
        <f>IF(S7&lt;&gt;" ", (IF(E7&lt;&gt;" ", E7, 0)+IF(I7&lt;&gt;" ", I7, 0)+IF(M7&lt;&gt;" ", M7, 0)+IF(Q7&lt;&gt;" ", Q7, 0)), " ")</f>
        <v>402</v>
      </c>
      <c r="V7" s="102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83">
        <f t="shared" ref="S8:S12" si="0">IF(C8+G8+K8+O8&gt;0,C8+G8+K8+O8, " ")</f>
        <v>8</v>
      </c>
      <c r="T8" s="32" t="str">
        <f t="shared" ref="T8:T13" si="1">IF(D8+H8+L8+P8&gt;0, D8+H8+L8+P8, " ")</f>
        <v xml:space="preserve"> </v>
      </c>
      <c r="U8" s="32">
        <f t="shared" ref="U8:U13" si="2">IF(S8&lt;&gt;" ", (IF(E8&lt;&gt;" ", E8, 0)+IF(I8&lt;&gt;" ", I8, 0)+IF(M8&lt;&gt;" ", M8, 0)+IF(Q8&lt;&gt;" ", Q8, 0)), " ")</f>
        <v>268</v>
      </c>
      <c r="V8" s="33" t="str">
        <f t="shared" ref="V8:V13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IF(K9&gt;0,K9*34, " ")</f>
        <v>68</v>
      </c>
      <c r="N9" s="33" t="str">
        <f t="shared" si="6"/>
        <v xml:space="preserve"> </v>
      </c>
      <c r="O9" s="43">
        <v>2</v>
      </c>
      <c r="P9" s="40"/>
      <c r="Q9" s="32">
        <f t="shared" ref="Q9:R13" si="7">IF(O9&gt;0,O9*32, " ")</f>
        <v>64</v>
      </c>
      <c r="R9" s="33" t="str">
        <f t="shared" si="7"/>
        <v xml:space="preserve"> </v>
      </c>
      <c r="S9" s="83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3"/>
        <v xml:space="preserve"> </v>
      </c>
      <c r="W9" s="9"/>
      <c r="X9" s="9"/>
    </row>
    <row r="10" spans="1:24" ht="15" customHeight="1" x14ac:dyDescent="0.2">
      <c r="A10" s="62">
        <v>4</v>
      </c>
      <c r="B10" s="53" t="s">
        <v>78</v>
      </c>
      <c r="C10" s="39">
        <v>4</v>
      </c>
      <c r="D10" s="40"/>
      <c r="E10" s="32">
        <f t="shared" si="4"/>
        <v>136</v>
      </c>
      <c r="F10" s="33" t="str">
        <f t="shared" si="4"/>
        <v xml:space="preserve"> </v>
      </c>
      <c r="G10" s="40">
        <v>4</v>
      </c>
      <c r="H10" s="40"/>
      <c r="I10" s="32">
        <f t="shared" si="5"/>
        <v>136</v>
      </c>
      <c r="J10" s="33" t="str">
        <f t="shared" si="5"/>
        <v xml:space="preserve"> </v>
      </c>
      <c r="K10" s="39">
        <v>3</v>
      </c>
      <c r="L10" s="40"/>
      <c r="M10" s="32">
        <f t="shared" si="6"/>
        <v>102</v>
      </c>
      <c r="N10" s="33" t="str">
        <f t="shared" si="6"/>
        <v xml:space="preserve"> </v>
      </c>
      <c r="O10" s="43">
        <v>3</v>
      </c>
      <c r="P10" s="40"/>
      <c r="Q10" s="32">
        <f t="shared" si="7"/>
        <v>96</v>
      </c>
      <c r="R10" s="33" t="str">
        <f t="shared" si="7"/>
        <v xml:space="preserve"> </v>
      </c>
      <c r="S10" s="83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3"/>
        <v xml:space="preserve"> </v>
      </c>
      <c r="W10" s="9"/>
      <c r="X10" s="9"/>
    </row>
    <row r="11" spans="1:24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43"/>
      <c r="P11" s="40"/>
      <c r="Q11" s="32" t="str">
        <f t="shared" si="7"/>
        <v xml:space="preserve"> </v>
      </c>
      <c r="R11" s="33" t="str">
        <f t="shared" si="7"/>
        <v xml:space="preserve"> </v>
      </c>
      <c r="S11" s="83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3"/>
        <v>68</v>
      </c>
      <c r="W11" s="9"/>
      <c r="X11" s="9"/>
    </row>
    <row r="12" spans="1:24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43"/>
      <c r="P12" s="40"/>
      <c r="Q12" s="32" t="str">
        <f t="shared" si="7"/>
        <v xml:space="preserve"> </v>
      </c>
      <c r="R12" s="33" t="str">
        <f t="shared" si="7"/>
        <v xml:space="preserve"> </v>
      </c>
      <c r="S12" s="83">
        <f t="shared" si="0"/>
        <v>2</v>
      </c>
      <c r="T12" s="32" t="str">
        <f t="shared" si="1"/>
        <v xml:space="preserve"> </v>
      </c>
      <c r="U12" s="32">
        <f t="shared" si="2"/>
        <v>68</v>
      </c>
      <c r="V12" s="33" t="str">
        <f t="shared" si="3"/>
        <v xml:space="preserve"> </v>
      </c>
      <c r="W12" s="9"/>
      <c r="X12" s="9"/>
    </row>
    <row r="13" spans="1:24" ht="15" customHeight="1" x14ac:dyDescent="0.2">
      <c r="A13" s="62">
        <v>7</v>
      </c>
      <c r="B13" s="52" t="s">
        <v>131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68</v>
      </c>
      <c r="N13" s="33" t="str">
        <f t="shared" si="6"/>
        <v xml:space="preserve"> </v>
      </c>
      <c r="O13" s="43"/>
      <c r="P13" s="40"/>
      <c r="Q13" s="32" t="str">
        <f t="shared" si="7"/>
        <v xml:space="preserve"> </v>
      </c>
      <c r="R13" s="33" t="str">
        <f t="shared" si="7"/>
        <v xml:space="preserve"> </v>
      </c>
      <c r="S13" s="83"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3"/>
        <v xml:space="preserve"> </v>
      </c>
      <c r="W13" s="9"/>
      <c r="X13" s="9"/>
    </row>
    <row r="14" spans="1:24" ht="15" customHeight="1" x14ac:dyDescent="0.2">
      <c r="A14" s="62">
        <v>8</v>
      </c>
      <c r="B14" s="52" t="s">
        <v>22</v>
      </c>
      <c r="C14" s="39">
        <v>2</v>
      </c>
      <c r="D14" s="40"/>
      <c r="E14" s="32">
        <f t="shared" ref="E14:E16" si="8">IF(C14&gt;0,C14*34, " ")</f>
        <v>68</v>
      </c>
      <c r="F14" s="33"/>
      <c r="G14" s="40">
        <v>2</v>
      </c>
      <c r="H14" s="40"/>
      <c r="I14" s="32">
        <f t="shared" ref="I14:I16" si="9">IF(G14&gt;0,G14*34, " ")</f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ref="S14" si="10">IF(C14+G14+K14+O14&gt;0,C14+G14+K14+O14, " ")</f>
        <v>4</v>
      </c>
      <c r="T14" s="32" t="str">
        <f t="shared" ref="T14" si="11">IF(D14+H14+L14+P14&gt;0, D14+H14+L14+P14, " ")</f>
        <v xml:space="preserve"> </v>
      </c>
      <c r="U14" s="32">
        <f t="shared" ref="U14:U16" si="12">IF(S14&lt;&gt;" ", (IF(E14&lt;&gt;" ", E14, 0)+IF(I14&lt;&gt;" ", I14, 0)+IF(M14&lt;&gt;" ", M14, 0)+IF(Q14&lt;&gt;" ", Q14, 0)), " ")</f>
        <v>136</v>
      </c>
      <c r="V14" s="33" t="str">
        <f t="shared" ref="V14" si="13">IF(T14&lt;&gt;" ", (IF(F14&lt;&gt;" ", F14, 0)+IF(J14&lt;&gt;" ", J14, 0)+IF(N14&lt;&gt;" ", N14, 0)+IF(R14&lt;&gt;" ", R14, 0)), " ")</f>
        <v xml:space="preserve"> </v>
      </c>
      <c r="W14" s="9"/>
      <c r="X14" s="9"/>
    </row>
    <row r="15" spans="1:24" ht="15" customHeight="1" x14ac:dyDescent="0.2">
      <c r="A15" s="62">
        <v>9</v>
      </c>
      <c r="B15" s="51" t="s">
        <v>132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9"/>
        <v>34</v>
      </c>
      <c r="J15" s="33"/>
      <c r="K15" s="39">
        <v>1</v>
      </c>
      <c r="L15" s="40"/>
      <c r="M15" s="32">
        <f t="shared" ref="M15:M17" si="14">IF(K15&gt;0,K15*34, " ")</f>
        <v>34</v>
      </c>
      <c r="N15" s="33"/>
      <c r="O15" s="43">
        <v>1</v>
      </c>
      <c r="P15" s="40"/>
      <c r="Q15" s="32">
        <f t="shared" ref="Q15:Q17" si="15">IF(O15&gt;0,O15*32, " ")</f>
        <v>32</v>
      </c>
      <c r="R15" s="33"/>
      <c r="S15" s="84">
        <f t="shared" ref="S15:S16" si="16">C15+G15+K15+O15</f>
        <v>4</v>
      </c>
      <c r="T15" s="94"/>
      <c r="U15" s="94">
        <f t="shared" si="12"/>
        <v>134</v>
      </c>
      <c r="V15" s="103"/>
      <c r="W15" s="9"/>
      <c r="X15" s="9"/>
    </row>
    <row r="16" spans="1:24" ht="15" customHeight="1" x14ac:dyDescent="0.2">
      <c r="A16" s="62">
        <v>10</v>
      </c>
      <c r="B16" s="271" t="s">
        <v>133</v>
      </c>
      <c r="C16" s="39">
        <v>1</v>
      </c>
      <c r="D16" s="40"/>
      <c r="E16" s="32">
        <f t="shared" si="8"/>
        <v>34</v>
      </c>
      <c r="F16" s="33"/>
      <c r="G16" s="40">
        <v>1</v>
      </c>
      <c r="H16" s="40"/>
      <c r="I16" s="32">
        <f t="shared" si="9"/>
        <v>34</v>
      </c>
      <c r="J16" s="33"/>
      <c r="K16" s="39"/>
      <c r="L16" s="40"/>
      <c r="M16" s="32" t="str">
        <f t="shared" si="14"/>
        <v xml:space="preserve"> </v>
      </c>
      <c r="N16" s="33"/>
      <c r="O16" s="43"/>
      <c r="P16" s="40"/>
      <c r="Q16" s="32" t="str">
        <f t="shared" si="15"/>
        <v xml:space="preserve"> </v>
      </c>
      <c r="R16" s="33"/>
      <c r="S16" s="83">
        <f t="shared" si="16"/>
        <v>2</v>
      </c>
      <c r="T16" s="270"/>
      <c r="U16" s="32">
        <f t="shared" si="12"/>
        <v>68</v>
      </c>
      <c r="V16" s="269"/>
      <c r="W16" s="9"/>
      <c r="X16" s="9"/>
    </row>
    <row r="17" spans="1:24" ht="15" customHeight="1" thickBot="1" x14ac:dyDescent="0.25">
      <c r="A17" s="62">
        <v>11</v>
      </c>
      <c r="B17" s="38" t="s">
        <v>134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14"/>
        <v>34</v>
      </c>
      <c r="N17" s="33"/>
      <c r="O17" s="43">
        <v>1</v>
      </c>
      <c r="P17" s="40"/>
      <c r="Q17" s="32">
        <f t="shared" si="15"/>
        <v>32</v>
      </c>
      <c r="R17" s="33"/>
      <c r="S17" s="98">
        <f>C17+G17+K17+O17</f>
        <v>2</v>
      </c>
      <c r="T17" s="75">
        <f>D17+H17+L17+P17</f>
        <v>0</v>
      </c>
      <c r="U17" s="75">
        <f>IF(S17&lt;&gt;" ", (IF(E17&lt;&gt;" ", E17, 0)+IF(I17&lt;&gt;" ", I17, 0)+IF(M17&lt;&gt;" ", M17, 0)+IF(Q17&lt;&gt;" ", Q17, 0)), " ")</f>
        <v>66</v>
      </c>
      <c r="V17" s="76">
        <f>IF(T17&lt;&gt;" ", (IF(F17&lt;&gt;" ", F17, 0)+IF(J17&lt;&gt;" ", J17, 0)+IF(N17&lt;&gt;" ", N17, 0)+IF(R17&lt;&gt;" ", R17, 0)), " ")</f>
        <v>0</v>
      </c>
      <c r="W17" s="9"/>
      <c r="X17" s="9"/>
    </row>
    <row r="18" spans="1:24" ht="15" customHeight="1" thickBot="1" x14ac:dyDescent="0.25">
      <c r="A18" s="298" t="s">
        <v>17</v>
      </c>
      <c r="B18" s="29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3" t="s">
        <v>9</v>
      </c>
      <c r="T18" s="11" t="s">
        <v>10</v>
      </c>
      <c r="U18" s="11" t="s">
        <v>9</v>
      </c>
      <c r="V18" s="12" t="s">
        <v>10</v>
      </c>
      <c r="W18" s="9"/>
      <c r="X18" s="9"/>
    </row>
    <row r="19" spans="1:24" ht="15" customHeight="1" x14ac:dyDescent="0.2">
      <c r="A19" s="62">
        <v>1</v>
      </c>
      <c r="B19" s="54" t="s">
        <v>24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4">
        <f>IF(C19+G19+K19+O19&gt;0,C19+G19+K19+O19, " ")</f>
        <v>8</v>
      </c>
      <c r="T19" s="94" t="str">
        <f>IF(D19+H19+L19+P19&gt;0, D19+H19+L19+P19, " ")</f>
        <v xml:space="preserve"> </v>
      </c>
      <c r="U19" s="94">
        <f>IF(S19&lt;&gt;" ", (IF(E19&lt;&gt;" ", E19, 0)+IF(I19&lt;&gt;" ", I19, 0)+IF(M19&lt;&gt;" ", M19, 0)+IF(Q19&lt;&gt;" ", Q19, 0)), " ")</f>
        <v>272</v>
      </c>
      <c r="V19" s="103" t="str">
        <f>IF(T19&lt;&gt;" ", (IF(F19&lt;&gt;" ", F19, 0)+IF(J19&lt;&gt;" ", J19, 0)+IF(N19&lt;&gt;" ", N19, 0)+IF(R19&lt;&gt;" ", R19, 0)), " ")</f>
        <v xml:space="preserve"> </v>
      </c>
      <c r="W19" s="9"/>
      <c r="X19" s="9"/>
    </row>
    <row r="20" spans="1:24" ht="15" customHeight="1" x14ac:dyDescent="0.2">
      <c r="A20" s="63">
        <v>2</v>
      </c>
      <c r="B20" s="54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3" t="str">
        <f t="shared" ref="S20:S36" si="17">IF(C20+G20+K20+O20&gt;0,C20+G20+K20+O20, " ")</f>
        <v xml:space="preserve"> </v>
      </c>
      <c r="T20" s="32">
        <f t="shared" ref="T20:T36" si="18">IF(D20+H20+L20+P20&gt;0, D20+H20+L20+P20, " ")</f>
        <v>2</v>
      </c>
      <c r="U20" s="32" t="str">
        <f t="shared" ref="U20:U36" si="19">IF(S20&lt;&gt;" ", (IF(E20&lt;&gt;" ", E20, 0)+IF(I20&lt;&gt;" ", I20, 0)+IF(M20&lt;&gt;" ", M20, 0)+IF(Q20&lt;&gt;" ", Q20, 0)), " ")</f>
        <v xml:space="preserve"> </v>
      </c>
      <c r="V20" s="33">
        <f t="shared" ref="V20:V36" si="20">IF(T20&lt;&gt;" ", (IF(F20&lt;&gt;" ", F20, 0)+IF(J20&lt;&gt;" ", J20, 0)+IF(N20&lt;&gt;" ", N20, 0)+IF(R20&lt;&gt;" ", R20, 0)), " ")</f>
        <v>68</v>
      </c>
      <c r="W20" s="9"/>
      <c r="X20" s="9"/>
    </row>
    <row r="21" spans="1:24" ht="15" customHeight="1" x14ac:dyDescent="0.2">
      <c r="A21" s="63">
        <v>3</v>
      </c>
      <c r="B21" s="54" t="s">
        <v>69</v>
      </c>
      <c r="C21" s="45">
        <v>2</v>
      </c>
      <c r="D21" s="46"/>
      <c r="E21" s="32">
        <f>IF(C21&gt;0,C21*34, " ")</f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3">
        <f t="shared" si="17"/>
        <v>2</v>
      </c>
      <c r="T21" s="32" t="str">
        <f t="shared" si="18"/>
        <v xml:space="preserve"> </v>
      </c>
      <c r="U21" s="32">
        <f t="shared" si="19"/>
        <v>68</v>
      </c>
      <c r="V21" s="33" t="str">
        <f t="shared" si="20"/>
        <v xml:space="preserve"> </v>
      </c>
      <c r="W21" s="9"/>
      <c r="X21" s="9"/>
    </row>
    <row r="22" spans="1:24" ht="15" customHeight="1" x14ac:dyDescent="0.2">
      <c r="A22" s="62">
        <v>4</v>
      </c>
      <c r="B22" s="55" t="s">
        <v>34</v>
      </c>
      <c r="C22" s="45"/>
      <c r="D22" s="46"/>
      <c r="E22" s="32" t="str">
        <f t="shared" ref="E22:F34" si="21">IF(C22&gt;0,C22*34, " ")</f>
        <v xml:space="preserve"> </v>
      </c>
      <c r="F22" s="33" t="str">
        <f t="shared" si="21"/>
        <v xml:space="preserve"> </v>
      </c>
      <c r="G22" s="49"/>
      <c r="H22" s="46"/>
      <c r="I22" s="32" t="str">
        <f t="shared" ref="I22:J34" si="22">IF(G22&gt;0,G22*34, " ")</f>
        <v xml:space="preserve"> </v>
      </c>
      <c r="J22" s="33" t="str">
        <f t="shared" si="22"/>
        <v xml:space="preserve"> </v>
      </c>
      <c r="K22" s="45"/>
      <c r="L22" s="46"/>
      <c r="M22" s="32" t="str">
        <f t="shared" ref="M22:N34" si="23">IF(K22&gt;0,K22*34, " ")</f>
        <v xml:space="preserve"> </v>
      </c>
      <c r="N22" s="33" t="str">
        <f t="shared" si="23"/>
        <v xml:space="preserve"> </v>
      </c>
      <c r="O22" s="49">
        <v>2</v>
      </c>
      <c r="P22" s="46"/>
      <c r="Q22" s="32">
        <f t="shared" ref="Q22:R34" si="24">IF(O22&gt;0,O22*32, " ")</f>
        <v>64</v>
      </c>
      <c r="R22" s="33" t="str">
        <f t="shared" si="24"/>
        <v xml:space="preserve"> </v>
      </c>
      <c r="S22" s="83">
        <f t="shared" si="17"/>
        <v>2</v>
      </c>
      <c r="T22" s="32" t="str">
        <f t="shared" si="18"/>
        <v xml:space="preserve"> </v>
      </c>
      <c r="U22" s="32">
        <f t="shared" si="19"/>
        <v>64</v>
      </c>
      <c r="V22" s="33" t="str">
        <f t="shared" si="20"/>
        <v xml:space="preserve"> </v>
      </c>
      <c r="W22" s="9"/>
      <c r="X22" s="9"/>
    </row>
    <row r="23" spans="1:24" ht="15" customHeight="1" x14ac:dyDescent="0.2">
      <c r="A23" s="63">
        <v>5</v>
      </c>
      <c r="B23" s="55" t="s">
        <v>44</v>
      </c>
      <c r="C23" s="45"/>
      <c r="D23" s="46"/>
      <c r="E23" s="32" t="str">
        <f t="shared" si="21"/>
        <v xml:space="preserve"> </v>
      </c>
      <c r="F23" s="33" t="str">
        <f t="shared" si="21"/>
        <v xml:space="preserve"> </v>
      </c>
      <c r="G23" s="49">
        <v>2</v>
      </c>
      <c r="H23" s="46">
        <v>1</v>
      </c>
      <c r="I23" s="32">
        <f t="shared" si="22"/>
        <v>68</v>
      </c>
      <c r="J23" s="33">
        <f t="shared" si="22"/>
        <v>34</v>
      </c>
      <c r="K23" s="45"/>
      <c r="L23" s="46"/>
      <c r="M23" s="32" t="str">
        <f t="shared" si="23"/>
        <v xml:space="preserve"> </v>
      </c>
      <c r="N23" s="33" t="str">
        <f t="shared" si="23"/>
        <v xml:space="preserve"> </v>
      </c>
      <c r="O23" s="49"/>
      <c r="P23" s="46"/>
      <c r="Q23" s="32" t="str">
        <f t="shared" si="24"/>
        <v xml:space="preserve"> </v>
      </c>
      <c r="R23" s="33" t="str">
        <f t="shared" si="24"/>
        <v xml:space="preserve"> </v>
      </c>
      <c r="S23" s="83">
        <f t="shared" si="17"/>
        <v>2</v>
      </c>
      <c r="T23" s="32">
        <f t="shared" si="18"/>
        <v>1</v>
      </c>
      <c r="U23" s="32">
        <f t="shared" si="19"/>
        <v>68</v>
      </c>
      <c r="V23" s="33">
        <f t="shared" si="20"/>
        <v>34</v>
      </c>
      <c r="W23" s="9"/>
      <c r="X23" s="9"/>
    </row>
    <row r="24" spans="1:24" ht="15" customHeight="1" x14ac:dyDescent="0.2">
      <c r="A24" s="63">
        <v>6</v>
      </c>
      <c r="B24" s="54" t="s">
        <v>26</v>
      </c>
      <c r="C24" s="45"/>
      <c r="D24" s="46"/>
      <c r="E24" s="32" t="str">
        <f t="shared" si="21"/>
        <v xml:space="preserve"> </v>
      </c>
      <c r="F24" s="33" t="str">
        <f t="shared" si="21"/>
        <v xml:space="preserve"> </v>
      </c>
      <c r="G24" s="49">
        <v>2</v>
      </c>
      <c r="H24" s="46">
        <v>1</v>
      </c>
      <c r="I24" s="32">
        <f t="shared" si="22"/>
        <v>68</v>
      </c>
      <c r="J24" s="33">
        <f t="shared" si="22"/>
        <v>34</v>
      </c>
      <c r="K24" s="45"/>
      <c r="L24" s="46"/>
      <c r="M24" s="32" t="str">
        <f t="shared" si="23"/>
        <v xml:space="preserve"> </v>
      </c>
      <c r="N24" s="33" t="str">
        <f t="shared" si="23"/>
        <v xml:space="preserve"> </v>
      </c>
      <c r="O24" s="49"/>
      <c r="P24" s="46"/>
      <c r="Q24" s="32" t="str">
        <f t="shared" si="24"/>
        <v xml:space="preserve"> </v>
      </c>
      <c r="R24" s="33" t="str">
        <f t="shared" si="24"/>
        <v xml:space="preserve"> </v>
      </c>
      <c r="S24" s="83">
        <f t="shared" si="17"/>
        <v>2</v>
      </c>
      <c r="T24" s="32">
        <f t="shared" si="18"/>
        <v>1</v>
      </c>
      <c r="U24" s="32">
        <f t="shared" si="19"/>
        <v>68</v>
      </c>
      <c r="V24" s="33">
        <f t="shared" si="20"/>
        <v>34</v>
      </c>
      <c r="W24" s="9"/>
      <c r="X24" s="9"/>
    </row>
    <row r="25" spans="1:24" ht="15" customHeight="1" x14ac:dyDescent="0.2">
      <c r="A25" s="62">
        <v>7</v>
      </c>
      <c r="B25" s="54" t="s">
        <v>87</v>
      </c>
      <c r="C25" s="45"/>
      <c r="D25" s="46"/>
      <c r="E25" s="32" t="str">
        <f t="shared" si="21"/>
        <v xml:space="preserve"> </v>
      </c>
      <c r="F25" s="33" t="str">
        <f t="shared" si="21"/>
        <v xml:space="preserve"> </v>
      </c>
      <c r="G25" s="49"/>
      <c r="H25" s="46">
        <v>2</v>
      </c>
      <c r="I25" s="32" t="str">
        <f t="shared" si="22"/>
        <v xml:space="preserve"> </v>
      </c>
      <c r="J25" s="33">
        <f t="shared" si="22"/>
        <v>68</v>
      </c>
      <c r="K25" s="45"/>
      <c r="L25" s="46">
        <v>4</v>
      </c>
      <c r="M25" s="32" t="str">
        <f t="shared" si="23"/>
        <v xml:space="preserve"> </v>
      </c>
      <c r="N25" s="33">
        <f t="shared" si="23"/>
        <v>136</v>
      </c>
      <c r="O25" s="49"/>
      <c r="P25" s="46">
        <v>3</v>
      </c>
      <c r="Q25" s="32" t="str">
        <f t="shared" si="24"/>
        <v xml:space="preserve"> </v>
      </c>
      <c r="R25" s="33">
        <f t="shared" si="24"/>
        <v>96</v>
      </c>
      <c r="S25" s="83" t="str">
        <f t="shared" si="17"/>
        <v xml:space="preserve"> </v>
      </c>
      <c r="T25" s="32">
        <f t="shared" si="18"/>
        <v>9</v>
      </c>
      <c r="U25" s="32" t="str">
        <f t="shared" si="19"/>
        <v xml:space="preserve"> </v>
      </c>
      <c r="V25" s="33">
        <f t="shared" si="20"/>
        <v>300</v>
      </c>
      <c r="W25" s="9"/>
      <c r="X25" s="9"/>
    </row>
    <row r="26" spans="1:24" ht="15" customHeight="1" x14ac:dyDescent="0.2">
      <c r="A26" s="63">
        <v>8</v>
      </c>
      <c r="B26" s="55" t="s">
        <v>37</v>
      </c>
      <c r="C26" s="45"/>
      <c r="D26" s="46"/>
      <c r="E26" s="32" t="str">
        <f t="shared" si="21"/>
        <v xml:space="preserve"> </v>
      </c>
      <c r="F26" s="33" t="str">
        <f t="shared" si="21"/>
        <v xml:space="preserve"> </v>
      </c>
      <c r="G26" s="49">
        <v>2</v>
      </c>
      <c r="H26" s="46"/>
      <c r="I26" s="32">
        <f t="shared" si="22"/>
        <v>68</v>
      </c>
      <c r="J26" s="33" t="str">
        <f t="shared" si="22"/>
        <v xml:space="preserve"> </v>
      </c>
      <c r="K26" s="45"/>
      <c r="L26" s="46"/>
      <c r="M26" s="32" t="str">
        <f t="shared" si="23"/>
        <v xml:space="preserve"> </v>
      </c>
      <c r="N26" s="33" t="str">
        <f t="shared" si="23"/>
        <v xml:space="preserve"> </v>
      </c>
      <c r="O26" s="49"/>
      <c r="P26" s="46"/>
      <c r="Q26" s="32" t="str">
        <f t="shared" si="24"/>
        <v xml:space="preserve"> </v>
      </c>
      <c r="R26" s="33" t="str">
        <f t="shared" si="24"/>
        <v xml:space="preserve"> </v>
      </c>
      <c r="S26" s="83">
        <f t="shared" si="17"/>
        <v>2</v>
      </c>
      <c r="T26" s="32" t="str">
        <f t="shared" si="18"/>
        <v xml:space="preserve"> </v>
      </c>
      <c r="U26" s="32">
        <f t="shared" si="19"/>
        <v>68</v>
      </c>
      <c r="V26" s="33" t="str">
        <f t="shared" si="20"/>
        <v xml:space="preserve"> </v>
      </c>
      <c r="W26" s="9"/>
      <c r="X26" s="9"/>
    </row>
    <row r="27" spans="1:24" ht="15" customHeight="1" x14ac:dyDescent="0.2">
      <c r="A27" s="63">
        <v>9</v>
      </c>
      <c r="B27" s="55" t="s">
        <v>35</v>
      </c>
      <c r="C27" s="45"/>
      <c r="D27" s="46"/>
      <c r="E27" s="32" t="str">
        <f t="shared" si="21"/>
        <v xml:space="preserve"> </v>
      </c>
      <c r="F27" s="33" t="str">
        <f t="shared" si="21"/>
        <v xml:space="preserve"> </v>
      </c>
      <c r="G27" s="49"/>
      <c r="H27" s="46"/>
      <c r="I27" s="32" t="str">
        <f t="shared" si="22"/>
        <v xml:space="preserve"> </v>
      </c>
      <c r="J27" s="33" t="str">
        <f t="shared" si="22"/>
        <v xml:space="preserve"> </v>
      </c>
      <c r="K27" s="45">
        <v>2</v>
      </c>
      <c r="L27" s="46">
        <v>1</v>
      </c>
      <c r="M27" s="32">
        <f t="shared" si="23"/>
        <v>68</v>
      </c>
      <c r="N27" s="33">
        <f t="shared" si="23"/>
        <v>34</v>
      </c>
      <c r="O27" s="49"/>
      <c r="P27" s="46"/>
      <c r="Q27" s="32" t="str">
        <f t="shared" si="24"/>
        <v xml:space="preserve"> </v>
      </c>
      <c r="R27" s="33" t="str">
        <f t="shared" si="24"/>
        <v xml:space="preserve"> </v>
      </c>
      <c r="S27" s="83">
        <f t="shared" si="17"/>
        <v>2</v>
      </c>
      <c r="T27" s="32">
        <f t="shared" si="18"/>
        <v>1</v>
      </c>
      <c r="U27" s="32">
        <f t="shared" si="19"/>
        <v>68</v>
      </c>
      <c r="V27" s="33">
        <f t="shared" si="20"/>
        <v>34</v>
      </c>
      <c r="W27" s="9"/>
      <c r="X27" s="9"/>
    </row>
    <row r="28" spans="1:24" ht="15" customHeight="1" x14ac:dyDescent="0.2">
      <c r="A28" s="62">
        <v>10</v>
      </c>
      <c r="B28" s="54" t="s">
        <v>88</v>
      </c>
      <c r="C28" s="45"/>
      <c r="D28" s="46"/>
      <c r="E28" s="32" t="str">
        <f t="shared" si="21"/>
        <v xml:space="preserve"> </v>
      </c>
      <c r="F28" s="33" t="str">
        <f t="shared" si="21"/>
        <v xml:space="preserve"> </v>
      </c>
      <c r="G28" s="46"/>
      <c r="H28" s="46"/>
      <c r="I28" s="32" t="str">
        <f t="shared" si="22"/>
        <v xml:space="preserve"> </v>
      </c>
      <c r="J28" s="33" t="str">
        <f t="shared" si="22"/>
        <v xml:space="preserve"> </v>
      </c>
      <c r="K28" s="45">
        <v>2</v>
      </c>
      <c r="L28" s="46"/>
      <c r="M28" s="32">
        <f t="shared" si="23"/>
        <v>68</v>
      </c>
      <c r="N28" s="33" t="str">
        <f t="shared" si="23"/>
        <v xml:space="preserve"> </v>
      </c>
      <c r="O28" s="49">
        <v>2</v>
      </c>
      <c r="P28" s="46"/>
      <c r="Q28" s="32">
        <f t="shared" si="24"/>
        <v>64</v>
      </c>
      <c r="R28" s="33" t="str">
        <f t="shared" si="24"/>
        <v xml:space="preserve"> </v>
      </c>
      <c r="S28" s="83">
        <f t="shared" si="17"/>
        <v>4</v>
      </c>
      <c r="T28" s="32" t="str">
        <f t="shared" si="18"/>
        <v xml:space="preserve"> </v>
      </c>
      <c r="U28" s="32">
        <f t="shared" si="19"/>
        <v>132</v>
      </c>
      <c r="V28" s="33" t="str">
        <f t="shared" si="20"/>
        <v xml:space="preserve"> </v>
      </c>
      <c r="W28" s="9"/>
      <c r="X28" s="9"/>
    </row>
    <row r="29" spans="1:24" ht="15" customHeight="1" x14ac:dyDescent="0.2">
      <c r="A29" s="63">
        <v>11</v>
      </c>
      <c r="B29" s="38" t="s">
        <v>89</v>
      </c>
      <c r="C29" s="45"/>
      <c r="D29" s="46"/>
      <c r="E29" s="32" t="str">
        <f t="shared" si="21"/>
        <v xml:space="preserve"> </v>
      </c>
      <c r="F29" s="33" t="str">
        <f t="shared" si="21"/>
        <v xml:space="preserve"> </v>
      </c>
      <c r="G29" s="46"/>
      <c r="H29" s="46"/>
      <c r="I29" s="32" t="str">
        <f t="shared" si="22"/>
        <v xml:space="preserve"> </v>
      </c>
      <c r="J29" s="33" t="str">
        <f t="shared" si="22"/>
        <v xml:space="preserve"> </v>
      </c>
      <c r="K29" s="45">
        <v>2</v>
      </c>
      <c r="L29" s="46"/>
      <c r="M29" s="32">
        <f t="shared" si="23"/>
        <v>68</v>
      </c>
      <c r="N29" s="33" t="str">
        <f t="shared" si="23"/>
        <v xml:space="preserve"> </v>
      </c>
      <c r="O29" s="49">
        <v>2</v>
      </c>
      <c r="P29" s="46"/>
      <c r="Q29" s="32">
        <f t="shared" si="24"/>
        <v>64</v>
      </c>
      <c r="R29" s="33" t="str">
        <f t="shared" si="24"/>
        <v xml:space="preserve"> </v>
      </c>
      <c r="S29" s="83">
        <f t="shared" si="17"/>
        <v>4</v>
      </c>
      <c r="T29" s="32" t="str">
        <f t="shared" si="18"/>
        <v xml:space="preserve"> </v>
      </c>
      <c r="U29" s="32">
        <f t="shared" si="19"/>
        <v>132</v>
      </c>
      <c r="V29" s="33" t="str">
        <f t="shared" si="20"/>
        <v xml:space="preserve"> </v>
      </c>
      <c r="W29" s="9"/>
      <c r="X29" s="9"/>
    </row>
    <row r="30" spans="1:24" ht="15" customHeight="1" x14ac:dyDescent="0.2">
      <c r="A30" s="63">
        <v>12</v>
      </c>
      <c r="B30" s="38" t="s">
        <v>90</v>
      </c>
      <c r="C30" s="45"/>
      <c r="D30" s="46"/>
      <c r="E30" s="32" t="str">
        <f t="shared" si="21"/>
        <v xml:space="preserve"> </v>
      </c>
      <c r="F30" s="33" t="str">
        <f t="shared" si="21"/>
        <v xml:space="preserve"> </v>
      </c>
      <c r="G30" s="46"/>
      <c r="H30" s="46"/>
      <c r="I30" s="32" t="str">
        <f t="shared" si="22"/>
        <v xml:space="preserve"> </v>
      </c>
      <c r="J30" s="33" t="str">
        <f t="shared" si="22"/>
        <v xml:space="preserve"> </v>
      </c>
      <c r="K30" s="45">
        <v>1</v>
      </c>
      <c r="L30" s="46">
        <v>1</v>
      </c>
      <c r="M30" s="32">
        <f t="shared" si="23"/>
        <v>34</v>
      </c>
      <c r="N30" s="33">
        <f t="shared" si="23"/>
        <v>34</v>
      </c>
      <c r="O30" s="49"/>
      <c r="P30" s="46">
        <v>2</v>
      </c>
      <c r="Q30" s="32" t="str">
        <f t="shared" si="24"/>
        <v xml:space="preserve"> </v>
      </c>
      <c r="R30" s="33">
        <f t="shared" si="24"/>
        <v>64</v>
      </c>
      <c r="S30" s="83">
        <f t="shared" si="17"/>
        <v>1</v>
      </c>
      <c r="T30" s="32">
        <f t="shared" si="18"/>
        <v>3</v>
      </c>
      <c r="U30" s="32">
        <f t="shared" si="19"/>
        <v>34</v>
      </c>
      <c r="V30" s="33">
        <f t="shared" si="20"/>
        <v>98</v>
      </c>
      <c r="W30" s="9"/>
      <c r="X30" s="9"/>
    </row>
    <row r="31" spans="1:24" ht="15" customHeight="1" x14ac:dyDescent="0.2">
      <c r="A31" s="62">
        <v>13</v>
      </c>
      <c r="B31" s="81" t="s">
        <v>64</v>
      </c>
      <c r="C31" s="49">
        <v>2</v>
      </c>
      <c r="D31" s="46"/>
      <c r="E31" s="1">
        <v>68</v>
      </c>
      <c r="F31" s="33"/>
      <c r="G31" s="46"/>
      <c r="H31" s="46"/>
      <c r="I31" s="32"/>
      <c r="J31" s="33"/>
      <c r="K31" s="45"/>
      <c r="L31" s="46"/>
      <c r="M31" s="32"/>
      <c r="N31" s="33"/>
      <c r="O31" s="46"/>
      <c r="P31" s="46"/>
      <c r="Q31" s="32" t="str">
        <f t="shared" si="24"/>
        <v xml:space="preserve"> </v>
      </c>
      <c r="R31" s="33"/>
      <c r="S31" s="83">
        <f t="shared" si="17"/>
        <v>2</v>
      </c>
      <c r="T31" s="32" t="str">
        <f t="shared" si="18"/>
        <v xml:space="preserve"> </v>
      </c>
      <c r="U31" s="32">
        <f t="shared" si="19"/>
        <v>68</v>
      </c>
      <c r="V31" s="33" t="str">
        <f t="shared" si="20"/>
        <v xml:space="preserve"> </v>
      </c>
      <c r="W31" s="9"/>
      <c r="X31" s="9"/>
    </row>
    <row r="32" spans="1:24" ht="15" customHeight="1" x14ac:dyDescent="0.2">
      <c r="A32" s="63">
        <v>14</v>
      </c>
      <c r="B32" s="54" t="s">
        <v>30</v>
      </c>
      <c r="C32" s="45"/>
      <c r="D32" s="46"/>
      <c r="E32" s="32" t="str">
        <f t="shared" si="21"/>
        <v xml:space="preserve"> </v>
      </c>
      <c r="F32" s="33" t="str">
        <f t="shared" si="21"/>
        <v xml:space="preserve"> </v>
      </c>
      <c r="G32" s="46"/>
      <c r="H32" s="46"/>
      <c r="I32" s="32" t="str">
        <f t="shared" si="22"/>
        <v xml:space="preserve"> </v>
      </c>
      <c r="J32" s="33" t="str">
        <f t="shared" si="22"/>
        <v xml:space="preserve"> </v>
      </c>
      <c r="K32" s="45"/>
      <c r="L32" s="46"/>
      <c r="M32" s="32" t="str">
        <f t="shared" si="23"/>
        <v xml:space="preserve"> </v>
      </c>
      <c r="N32" s="33" t="str">
        <f t="shared" si="23"/>
        <v xml:space="preserve"> </v>
      </c>
      <c r="O32" s="46">
        <v>2</v>
      </c>
      <c r="P32" s="46"/>
      <c r="Q32" s="32">
        <f t="shared" si="24"/>
        <v>64</v>
      </c>
      <c r="R32" s="33" t="str">
        <f t="shared" si="24"/>
        <v xml:space="preserve"> </v>
      </c>
      <c r="S32" s="83">
        <f t="shared" si="17"/>
        <v>2</v>
      </c>
      <c r="T32" s="32" t="str">
        <f t="shared" si="18"/>
        <v xml:space="preserve"> </v>
      </c>
      <c r="U32" s="32">
        <f t="shared" si="19"/>
        <v>64</v>
      </c>
      <c r="V32" s="33" t="str">
        <f t="shared" si="20"/>
        <v xml:space="preserve"> </v>
      </c>
      <c r="W32" s="9"/>
      <c r="X32" s="9"/>
    </row>
    <row r="33" spans="1:24" ht="15" customHeight="1" x14ac:dyDescent="0.2">
      <c r="A33" s="63">
        <v>15</v>
      </c>
      <c r="B33" s="38" t="s">
        <v>58</v>
      </c>
      <c r="C33" s="45"/>
      <c r="D33" s="46"/>
      <c r="E33" s="32" t="str">
        <f t="shared" si="21"/>
        <v xml:space="preserve"> </v>
      </c>
      <c r="F33" s="33" t="str">
        <f t="shared" si="21"/>
        <v xml:space="preserve"> </v>
      </c>
      <c r="G33" s="46"/>
      <c r="H33" s="46"/>
      <c r="I33" s="32" t="str">
        <f t="shared" si="22"/>
        <v xml:space="preserve"> </v>
      </c>
      <c r="J33" s="33" t="str">
        <f t="shared" si="22"/>
        <v xml:space="preserve"> </v>
      </c>
      <c r="K33" s="45"/>
      <c r="L33" s="46"/>
      <c r="M33" s="32" t="str">
        <f t="shared" si="23"/>
        <v xml:space="preserve"> </v>
      </c>
      <c r="N33" s="33" t="str">
        <f t="shared" si="23"/>
        <v xml:space="preserve"> </v>
      </c>
      <c r="O33" s="46">
        <v>2</v>
      </c>
      <c r="P33" s="46"/>
      <c r="Q33" s="32">
        <f t="shared" si="24"/>
        <v>64</v>
      </c>
      <c r="R33" s="33" t="str">
        <f t="shared" si="24"/>
        <v xml:space="preserve"> </v>
      </c>
      <c r="S33" s="83">
        <f t="shared" si="17"/>
        <v>2</v>
      </c>
      <c r="T33" s="32" t="str">
        <f t="shared" si="18"/>
        <v xml:space="preserve"> </v>
      </c>
      <c r="U33" s="32">
        <f t="shared" si="19"/>
        <v>64</v>
      </c>
      <c r="V33" s="33" t="str">
        <f t="shared" si="20"/>
        <v xml:space="preserve"> </v>
      </c>
      <c r="W33" s="9"/>
      <c r="X33" s="9"/>
    </row>
    <row r="34" spans="1:24" ht="15" customHeight="1" x14ac:dyDescent="0.2">
      <c r="A34" s="62">
        <v>16</v>
      </c>
      <c r="B34" s="38" t="s">
        <v>29</v>
      </c>
      <c r="C34" s="45"/>
      <c r="D34" s="46">
        <v>2</v>
      </c>
      <c r="E34" s="32" t="str">
        <f t="shared" si="21"/>
        <v xml:space="preserve"> </v>
      </c>
      <c r="F34" s="33">
        <f t="shared" si="21"/>
        <v>68</v>
      </c>
      <c r="G34" s="49"/>
      <c r="H34" s="46">
        <v>2</v>
      </c>
      <c r="I34" s="32" t="str">
        <f t="shared" si="22"/>
        <v xml:space="preserve"> </v>
      </c>
      <c r="J34" s="33">
        <f t="shared" si="22"/>
        <v>68</v>
      </c>
      <c r="K34" s="45"/>
      <c r="L34" s="46">
        <v>4</v>
      </c>
      <c r="M34" s="32" t="str">
        <f t="shared" si="23"/>
        <v xml:space="preserve"> </v>
      </c>
      <c r="N34" s="33">
        <f t="shared" si="23"/>
        <v>136</v>
      </c>
      <c r="O34" s="49"/>
      <c r="P34" s="46">
        <v>4</v>
      </c>
      <c r="Q34" s="32" t="str">
        <f t="shared" si="24"/>
        <v xml:space="preserve"> </v>
      </c>
      <c r="R34" s="33">
        <f t="shared" si="24"/>
        <v>128</v>
      </c>
      <c r="S34" s="83" t="str">
        <f t="shared" si="17"/>
        <v xml:space="preserve"> </v>
      </c>
      <c r="T34" s="32">
        <f t="shared" si="18"/>
        <v>12</v>
      </c>
      <c r="U34" s="32" t="str">
        <f t="shared" si="19"/>
        <v xml:space="preserve"> </v>
      </c>
      <c r="V34" s="33">
        <f t="shared" si="20"/>
        <v>400</v>
      </c>
      <c r="W34" s="9"/>
      <c r="X34" s="9"/>
    </row>
    <row r="35" spans="1:24" ht="15" customHeight="1" x14ac:dyDescent="0.2">
      <c r="A35" s="63"/>
      <c r="B35" s="38" t="s">
        <v>83</v>
      </c>
      <c r="C35" s="45"/>
      <c r="D35" s="46"/>
      <c r="E35" s="32"/>
      <c r="F35" s="33"/>
      <c r="G35" s="45"/>
      <c r="H35" s="46"/>
      <c r="I35" s="32"/>
      <c r="J35" s="33"/>
      <c r="K35" s="45"/>
      <c r="L35" s="46"/>
      <c r="M35" s="32"/>
      <c r="N35" s="33"/>
      <c r="O35" s="45"/>
      <c r="P35" s="46"/>
      <c r="Q35" s="32"/>
      <c r="R35" s="33"/>
      <c r="S35" s="83" t="str">
        <f t="shared" si="17"/>
        <v xml:space="preserve"> </v>
      </c>
      <c r="T35" s="32" t="str">
        <f t="shared" si="18"/>
        <v xml:space="preserve"> </v>
      </c>
      <c r="U35" s="32" t="str">
        <f t="shared" si="19"/>
        <v xml:space="preserve"> </v>
      </c>
      <c r="V35" s="33" t="str">
        <f t="shared" si="20"/>
        <v xml:space="preserve"> </v>
      </c>
      <c r="W35" s="9"/>
      <c r="X35" s="9"/>
    </row>
    <row r="36" spans="1:24" ht="15" customHeight="1" thickBot="1" x14ac:dyDescent="0.25">
      <c r="A36" s="65"/>
      <c r="B36" s="38" t="s">
        <v>84</v>
      </c>
      <c r="C36" s="73"/>
      <c r="D36" s="74"/>
      <c r="E36" s="75"/>
      <c r="F36" s="76"/>
      <c r="G36" s="73"/>
      <c r="H36" s="74"/>
      <c r="I36" s="75"/>
      <c r="J36" s="76"/>
      <c r="K36" s="73"/>
      <c r="L36" s="74"/>
      <c r="M36" s="75"/>
      <c r="N36" s="76"/>
      <c r="O36" s="73"/>
      <c r="P36" s="74"/>
      <c r="Q36" s="75"/>
      <c r="R36" s="76"/>
      <c r="S36" s="98" t="str">
        <f t="shared" si="17"/>
        <v xml:space="preserve"> </v>
      </c>
      <c r="T36" s="75" t="str">
        <f t="shared" si="18"/>
        <v xml:space="preserve"> </v>
      </c>
      <c r="U36" s="75" t="str">
        <f t="shared" si="19"/>
        <v xml:space="preserve"> </v>
      </c>
      <c r="V36" s="76" t="str">
        <f t="shared" si="20"/>
        <v xml:space="preserve"> </v>
      </c>
      <c r="W36" s="9"/>
      <c r="X36" s="9"/>
    </row>
    <row r="37" spans="1:24" ht="15" customHeight="1" thickBot="1" x14ac:dyDescent="0.25">
      <c r="A37" s="294" t="s">
        <v>18</v>
      </c>
      <c r="B37" s="295"/>
      <c r="C37" s="68">
        <f>SUM(C7:C15)</f>
        <v>16</v>
      </c>
      <c r="D37" s="16">
        <f t="shared" ref="D37:V37" si="25">SUM(D7:D17)</f>
        <v>2</v>
      </c>
      <c r="E37" s="69">
        <f>SUM(E7:E15)</f>
        <v>544</v>
      </c>
      <c r="F37" s="17">
        <f t="shared" si="25"/>
        <v>68</v>
      </c>
      <c r="G37" s="68">
        <f>SUM(G7:G15)</f>
        <v>14</v>
      </c>
      <c r="H37" s="16">
        <f t="shared" si="25"/>
        <v>0</v>
      </c>
      <c r="I37" s="69">
        <f>SUM(I7:I15)</f>
        <v>476</v>
      </c>
      <c r="J37" s="17">
        <f t="shared" si="25"/>
        <v>0</v>
      </c>
      <c r="K37" s="68">
        <f>SUM(K7:K15)</f>
        <v>13</v>
      </c>
      <c r="L37" s="16">
        <f t="shared" si="25"/>
        <v>0</v>
      </c>
      <c r="M37" s="69">
        <f>SUM(M7:M15)</f>
        <v>442</v>
      </c>
      <c r="N37" s="17">
        <f t="shared" si="25"/>
        <v>0</v>
      </c>
      <c r="O37" s="68">
        <f>SUM(O7:O15)</f>
        <v>11</v>
      </c>
      <c r="P37" s="16">
        <f t="shared" si="25"/>
        <v>0</v>
      </c>
      <c r="Q37" s="69">
        <f>SUM(Q7:Q15)</f>
        <v>352</v>
      </c>
      <c r="R37" s="17">
        <f t="shared" si="25"/>
        <v>0</v>
      </c>
      <c r="S37" s="105">
        <f>SUM(S7:S15)</f>
        <v>54</v>
      </c>
      <c r="T37" s="92">
        <f t="shared" si="25"/>
        <v>2</v>
      </c>
      <c r="U37" s="106">
        <f>SUM(U7:U15)</f>
        <v>1814</v>
      </c>
      <c r="V37" s="93">
        <f t="shared" si="25"/>
        <v>68</v>
      </c>
      <c r="W37" s="9"/>
      <c r="X37" s="9"/>
    </row>
    <row r="38" spans="1:24" ht="15" customHeight="1" thickBot="1" x14ac:dyDescent="0.25">
      <c r="A38" s="296" t="s">
        <v>19</v>
      </c>
      <c r="B38" s="297"/>
      <c r="C38" s="18">
        <f t="shared" ref="C38:V38" si="26">SUM(C19:C34)</f>
        <v>8</v>
      </c>
      <c r="D38" s="19">
        <f t="shared" si="26"/>
        <v>4</v>
      </c>
      <c r="E38" s="19">
        <f t="shared" si="26"/>
        <v>272</v>
      </c>
      <c r="F38" s="20">
        <f t="shared" si="26"/>
        <v>136</v>
      </c>
      <c r="G38" s="18">
        <f t="shared" si="26"/>
        <v>10</v>
      </c>
      <c r="H38" s="19">
        <f t="shared" si="26"/>
        <v>6</v>
      </c>
      <c r="I38" s="19">
        <f t="shared" si="26"/>
        <v>340</v>
      </c>
      <c r="J38" s="20">
        <f t="shared" si="26"/>
        <v>204</v>
      </c>
      <c r="K38" s="18">
        <f t="shared" si="26"/>
        <v>7</v>
      </c>
      <c r="L38" s="19">
        <f t="shared" si="26"/>
        <v>10</v>
      </c>
      <c r="M38" s="19">
        <f t="shared" si="26"/>
        <v>238</v>
      </c>
      <c r="N38" s="20">
        <f t="shared" si="26"/>
        <v>340</v>
      </c>
      <c r="O38" s="18">
        <f t="shared" si="26"/>
        <v>10</v>
      </c>
      <c r="P38" s="19">
        <f t="shared" si="26"/>
        <v>9</v>
      </c>
      <c r="Q38" s="19">
        <f t="shared" si="26"/>
        <v>320</v>
      </c>
      <c r="R38" s="20">
        <f t="shared" si="26"/>
        <v>288</v>
      </c>
      <c r="S38" s="18">
        <f t="shared" si="26"/>
        <v>35</v>
      </c>
      <c r="T38" s="19">
        <f t="shared" si="26"/>
        <v>29</v>
      </c>
      <c r="U38" s="19">
        <f t="shared" si="26"/>
        <v>1170</v>
      </c>
      <c r="V38" s="20">
        <f t="shared" si="26"/>
        <v>968</v>
      </c>
      <c r="W38" s="21"/>
      <c r="X38" s="21"/>
    </row>
    <row r="39" spans="1:24" ht="15" customHeight="1" thickTop="1" thickBot="1" x14ac:dyDescent="0.25">
      <c r="A39" s="286" t="s">
        <v>20</v>
      </c>
      <c r="B39" s="287"/>
      <c r="C39" s="22">
        <f>C37+C38</f>
        <v>24</v>
      </c>
      <c r="D39" s="23">
        <f t="shared" ref="D39:V39" si="27">D37+D38</f>
        <v>6</v>
      </c>
      <c r="E39" s="23">
        <f t="shared" si="27"/>
        <v>816</v>
      </c>
      <c r="F39" s="24">
        <f t="shared" si="27"/>
        <v>204</v>
      </c>
      <c r="G39" s="22">
        <f t="shared" si="27"/>
        <v>24</v>
      </c>
      <c r="H39" s="23">
        <f t="shared" si="27"/>
        <v>6</v>
      </c>
      <c r="I39" s="23">
        <f t="shared" si="27"/>
        <v>816</v>
      </c>
      <c r="J39" s="24">
        <f t="shared" si="27"/>
        <v>204</v>
      </c>
      <c r="K39" s="22">
        <f t="shared" si="27"/>
        <v>20</v>
      </c>
      <c r="L39" s="23">
        <f t="shared" si="27"/>
        <v>10</v>
      </c>
      <c r="M39" s="23">
        <f t="shared" si="27"/>
        <v>680</v>
      </c>
      <c r="N39" s="24">
        <f t="shared" si="27"/>
        <v>340</v>
      </c>
      <c r="O39" s="22">
        <f t="shared" si="27"/>
        <v>21</v>
      </c>
      <c r="P39" s="23">
        <f t="shared" si="27"/>
        <v>9</v>
      </c>
      <c r="Q39" s="23">
        <f t="shared" si="27"/>
        <v>672</v>
      </c>
      <c r="R39" s="24">
        <f t="shared" si="27"/>
        <v>288</v>
      </c>
      <c r="S39" s="22">
        <f t="shared" si="27"/>
        <v>89</v>
      </c>
      <c r="T39" s="23">
        <f t="shared" si="27"/>
        <v>31</v>
      </c>
      <c r="U39" s="23">
        <f t="shared" si="27"/>
        <v>2984</v>
      </c>
      <c r="V39" s="24">
        <f t="shared" si="27"/>
        <v>1036</v>
      </c>
      <c r="W39" s="25"/>
      <c r="X39" s="25"/>
    </row>
    <row r="40" spans="1:24" ht="15" customHeight="1" thickTop="1" thickBot="1" x14ac:dyDescent="0.25">
      <c r="A40" s="288"/>
      <c r="B40" s="289"/>
      <c r="C40" s="290">
        <f>C39+D39</f>
        <v>30</v>
      </c>
      <c r="D40" s="291"/>
      <c r="E40" s="284">
        <f>E39+F39</f>
        <v>1020</v>
      </c>
      <c r="F40" s="285"/>
      <c r="G40" s="290">
        <f>G39+H39</f>
        <v>30</v>
      </c>
      <c r="H40" s="291"/>
      <c r="I40" s="284">
        <f>I39+J39</f>
        <v>1020</v>
      </c>
      <c r="J40" s="285"/>
      <c r="K40" s="290">
        <f>K39+L39</f>
        <v>30</v>
      </c>
      <c r="L40" s="291"/>
      <c r="M40" s="284">
        <f>M39+N39</f>
        <v>1020</v>
      </c>
      <c r="N40" s="285"/>
      <c r="O40" s="290">
        <f>O39+P39</f>
        <v>30</v>
      </c>
      <c r="P40" s="291"/>
      <c r="Q40" s="284">
        <f>Q39+R39</f>
        <v>960</v>
      </c>
      <c r="R40" s="285"/>
      <c r="S40" s="290">
        <f>S39+T39</f>
        <v>120</v>
      </c>
      <c r="T40" s="291"/>
      <c r="U40" s="284">
        <f>U39+V39</f>
        <v>4020</v>
      </c>
      <c r="V40" s="285"/>
      <c r="W40" s="25"/>
      <c r="X40" s="25"/>
    </row>
    <row r="41" spans="1:24" ht="15" customHeight="1" thickTop="1" x14ac:dyDescent="0.2">
      <c r="A41" s="26"/>
      <c r="B41" s="58"/>
      <c r="C41" s="27"/>
      <c r="D41" s="27"/>
      <c r="E41" s="27"/>
      <c r="F41" s="27"/>
      <c r="G41" s="27"/>
      <c r="H41" s="27"/>
      <c r="I41" s="27"/>
      <c r="J41" s="59"/>
      <c r="K41" s="27"/>
      <c r="L41" s="27"/>
      <c r="M41" s="27"/>
      <c r="N41" s="27"/>
      <c r="O41" s="27"/>
      <c r="P41" s="27"/>
      <c r="Q41" s="27"/>
      <c r="R41" s="27"/>
      <c r="S41" s="27"/>
      <c r="T41" s="9"/>
      <c r="U41" s="27"/>
      <c r="V41" s="9"/>
      <c r="W41" s="9"/>
      <c r="X41" s="9"/>
    </row>
    <row r="42" spans="1:24" ht="27.2" customHeight="1" x14ac:dyDescent="0.2">
      <c r="B42" s="278" t="s">
        <v>136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</row>
    <row r="43" spans="1:24" ht="15" customHeight="1" x14ac:dyDescent="0.2">
      <c r="B43" s="58" t="s">
        <v>75</v>
      </c>
    </row>
    <row r="44" spans="1:24" ht="15" customHeight="1" x14ac:dyDescent="0.2">
      <c r="B44" s="58" t="s">
        <v>76</v>
      </c>
    </row>
    <row r="45" spans="1:24" ht="15" customHeight="1" x14ac:dyDescent="0.2">
      <c r="B45" s="59" t="s">
        <v>77</v>
      </c>
    </row>
    <row r="46" spans="1:24" ht="15" customHeight="1" x14ac:dyDescent="0.2"/>
    <row r="47" spans="1:24" ht="15" customHeight="1" x14ac:dyDescent="0.2"/>
    <row r="48" spans="1:24" ht="15" customHeight="1" x14ac:dyDescent="0.2"/>
    <row r="49" ht="15" customHeight="1" x14ac:dyDescent="0.2"/>
  </sheetData>
  <mergeCells count="34">
    <mergeCell ref="Q5:R5"/>
    <mergeCell ref="A39:B40"/>
    <mergeCell ref="C40:D40"/>
    <mergeCell ref="E40:F40"/>
    <mergeCell ref="U40:V40"/>
    <mergeCell ref="K40:L40"/>
    <mergeCell ref="M40:N40"/>
    <mergeCell ref="O40:P40"/>
    <mergeCell ref="Q40:R40"/>
    <mergeCell ref="K4:N4"/>
    <mergeCell ref="I40:J40"/>
    <mergeCell ref="S40:T40"/>
    <mergeCell ref="S5:T5"/>
    <mergeCell ref="B42:V42"/>
    <mergeCell ref="G40:H40"/>
    <mergeCell ref="O4:R4"/>
    <mergeCell ref="S4:V4"/>
    <mergeCell ref="K5:L5"/>
    <mergeCell ref="M5:N5"/>
    <mergeCell ref="O5:P5"/>
    <mergeCell ref="U5:V5"/>
    <mergeCell ref="A6:B6"/>
    <mergeCell ref="A18:B18"/>
    <mergeCell ref="A37:B37"/>
    <mergeCell ref="A38:B38"/>
    <mergeCell ref="A1:G1"/>
    <mergeCell ref="A2:G2"/>
    <mergeCell ref="A4:B5"/>
    <mergeCell ref="C4:F4"/>
    <mergeCell ref="G4:J4"/>
    <mergeCell ref="C5:D5"/>
    <mergeCell ref="E5:F5"/>
    <mergeCell ref="G5:H5"/>
    <mergeCell ref="I5:J5"/>
  </mergeCells>
  <phoneticPr fontId="0" type="noConversion"/>
  <printOptions horizontalCentered="1" verticalCentered="1"/>
  <pageMargins left="0.2" right="0.2" top="0.2" bottom="0.2" header="0" footer="0"/>
  <pageSetup scale="95" orientation="landscape" horizontalDpi="300" verticalDpi="300" r:id="rId1"/>
  <headerFooter alignWithMargins="0"/>
  <ignoredErrors>
    <ignoredError sqref="R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B16" sqref="B16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3" width="4.7109375" style="1" customWidth="1"/>
    <col min="4" max="4" width="4.140625" style="1" customWidth="1"/>
    <col min="5" max="19" width="4.7109375" style="1" customWidth="1"/>
    <col min="20" max="20" width="4.7109375" style="2" customWidth="1"/>
    <col min="21" max="21" width="4.7109375" style="1" customWidth="1"/>
    <col min="22" max="22" width="4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9.5" customHeight="1" x14ac:dyDescent="0.2">
      <c r="A1" s="300" t="s">
        <v>23</v>
      </c>
      <c r="B1" s="301"/>
      <c r="C1" s="301"/>
      <c r="D1" s="301"/>
      <c r="E1" s="301"/>
      <c r="F1" s="301"/>
      <c r="G1" s="301"/>
    </row>
    <row r="2" spans="1:24" ht="18.75" customHeight="1" x14ac:dyDescent="0.2">
      <c r="A2" s="302" t="s">
        <v>56</v>
      </c>
      <c r="B2" s="303"/>
      <c r="C2" s="303"/>
      <c r="D2" s="303"/>
      <c r="E2" s="303"/>
      <c r="F2" s="303"/>
      <c r="G2" s="303"/>
    </row>
    <row r="3" spans="1:24" ht="9" customHeight="1" thickBot="1" x14ac:dyDescent="0.25">
      <c r="A3" s="60"/>
      <c r="B3" s="61"/>
    </row>
    <row r="4" spans="1:24" ht="1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1" t="s">
        <v>4</v>
      </c>
      <c r="P4" s="309"/>
      <c r="Q4" s="309"/>
      <c r="R4" s="309"/>
      <c r="S4" s="312" t="s">
        <v>5</v>
      </c>
      <c r="T4" s="313"/>
      <c r="U4" s="313"/>
      <c r="V4" s="314"/>
      <c r="W4" s="4"/>
      <c r="X4" s="4"/>
    </row>
    <row r="5" spans="1:24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83" t="s">
        <v>6</v>
      </c>
      <c r="P5" s="280"/>
      <c r="Q5" s="281" t="s">
        <v>7</v>
      </c>
      <c r="R5" s="283"/>
      <c r="S5" s="279" t="s">
        <v>6</v>
      </c>
      <c r="T5" s="280"/>
      <c r="U5" s="281" t="s">
        <v>7</v>
      </c>
      <c r="V5" s="282"/>
      <c r="W5" s="4"/>
      <c r="X5" s="4"/>
    </row>
    <row r="6" spans="1:24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5" t="s">
        <v>9</v>
      </c>
      <c r="T6" s="6" t="s">
        <v>10</v>
      </c>
      <c r="U6" s="6" t="s">
        <v>9</v>
      </c>
      <c r="V6" s="7" t="s">
        <v>10</v>
      </c>
      <c r="W6" s="4"/>
      <c r="X6" s="4"/>
    </row>
    <row r="7" spans="1:24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34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30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63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31">
        <f t="shared" ref="S8:S16" si="0">IF(C8+G8+K8+O8&gt;0,C8+G8+K8+O8, " ")</f>
        <v>8</v>
      </c>
      <c r="T8" s="32" t="str">
        <f t="shared" ref="T8:T16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9"/>
      <c r="X8" s="9"/>
    </row>
    <row r="9" spans="1:24" ht="15" customHeight="1" x14ac:dyDescent="0.2">
      <c r="A9" s="63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6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6" si="6">IF(O9&gt;0,O9*32, " ")</f>
        <v>64</v>
      </c>
      <c r="R9" s="33" t="str">
        <f t="shared" si="6"/>
        <v xml:space="preserve"> </v>
      </c>
      <c r="S9" s="31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9"/>
      <c r="X9" s="9"/>
    </row>
    <row r="10" spans="1:24" ht="15" customHeight="1" x14ac:dyDescent="0.2">
      <c r="A10" s="63">
        <v>4</v>
      </c>
      <c r="B10" s="53" t="s">
        <v>31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31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9"/>
      <c r="X10" s="9"/>
    </row>
    <row r="11" spans="1:24" ht="15" customHeight="1" x14ac:dyDescent="0.2">
      <c r="A11" s="63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31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9"/>
      <c r="X11" s="9"/>
    </row>
    <row r="12" spans="1:24" ht="15" customHeight="1" x14ac:dyDescent="0.2">
      <c r="A12" s="63">
        <v>6</v>
      </c>
      <c r="B12" s="52" t="s">
        <v>14</v>
      </c>
      <c r="C12" s="39">
        <v>3</v>
      </c>
      <c r="D12" s="40"/>
      <c r="E12" s="32">
        <f t="shared" si="3"/>
        <v>102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31">
        <f t="shared" si="0"/>
        <v>3</v>
      </c>
      <c r="T12" s="32" t="str">
        <f t="shared" si="1"/>
        <v xml:space="preserve"> </v>
      </c>
      <c r="U12" s="32">
        <f t="shared" si="2"/>
        <v>102</v>
      </c>
      <c r="V12" s="33" t="str">
        <f t="shared" si="2"/>
        <v xml:space="preserve"> </v>
      </c>
      <c r="W12" s="9"/>
      <c r="X12" s="9"/>
    </row>
    <row r="13" spans="1:24" ht="15" customHeight="1" x14ac:dyDescent="0.2">
      <c r="A13" s="63">
        <v>7</v>
      </c>
      <c r="B13" s="52" t="s">
        <v>13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31">
        <f t="shared" si="0"/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9"/>
      <c r="X13" s="9"/>
    </row>
    <row r="14" spans="1:24" ht="15" customHeight="1" x14ac:dyDescent="0.2">
      <c r="A14" s="63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4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si="0"/>
        <v>4</v>
      </c>
      <c r="T14" s="32"/>
      <c r="U14" s="32">
        <f t="shared" si="2"/>
        <v>136</v>
      </c>
      <c r="V14" s="33"/>
      <c r="W14" s="9"/>
      <c r="X14" s="9"/>
    </row>
    <row r="15" spans="1:24" ht="15" customHeight="1" x14ac:dyDescent="0.2">
      <c r="A15" s="63">
        <v>9</v>
      </c>
      <c r="B15" s="78" t="s">
        <v>68</v>
      </c>
      <c r="C15" s="39">
        <v>2</v>
      </c>
      <c r="D15" s="40"/>
      <c r="E15" s="32">
        <f t="shared" si="3"/>
        <v>68</v>
      </c>
      <c r="F15" s="33"/>
      <c r="G15" s="40"/>
      <c r="H15" s="40"/>
      <c r="I15" s="32"/>
      <c r="J15" s="33"/>
      <c r="K15" s="39"/>
      <c r="L15" s="40"/>
      <c r="M15" s="32"/>
      <c r="N15" s="33"/>
      <c r="O15" s="43"/>
      <c r="P15" s="40"/>
      <c r="Q15" s="32"/>
      <c r="R15" s="33"/>
      <c r="S15" s="31">
        <f t="shared" si="0"/>
        <v>2</v>
      </c>
      <c r="T15" s="32"/>
      <c r="U15" s="32">
        <f t="shared" si="2"/>
        <v>68</v>
      </c>
      <c r="V15" s="33"/>
      <c r="W15" s="9"/>
      <c r="X15" s="9"/>
    </row>
    <row r="16" spans="1:24" ht="15" customHeight="1" thickBot="1" x14ac:dyDescent="0.25">
      <c r="A16" s="63">
        <v>10</v>
      </c>
      <c r="B16" s="38" t="s">
        <v>57</v>
      </c>
      <c r="C16" s="39">
        <v>2</v>
      </c>
      <c r="D16" s="40"/>
      <c r="E16" s="32">
        <f t="shared" si="3"/>
        <v>68</v>
      </c>
      <c r="F16" s="33" t="str">
        <f t="shared" si="3"/>
        <v xml:space="preserve"> </v>
      </c>
      <c r="G16" s="40"/>
      <c r="H16" s="40"/>
      <c r="I16" s="32" t="str">
        <f t="shared" si="4"/>
        <v xml:space="preserve"> </v>
      </c>
      <c r="J16" s="33" t="str">
        <f t="shared" si="4"/>
        <v xml:space="preserve"> </v>
      </c>
      <c r="K16" s="39"/>
      <c r="L16" s="40"/>
      <c r="M16" s="32" t="str">
        <f t="shared" si="5"/>
        <v xml:space="preserve"> </v>
      </c>
      <c r="N16" s="33" t="str">
        <f t="shared" si="5"/>
        <v xml:space="preserve"> </v>
      </c>
      <c r="O16" s="43"/>
      <c r="P16" s="40"/>
      <c r="Q16" s="32" t="str">
        <f t="shared" si="6"/>
        <v xml:space="preserve"> </v>
      </c>
      <c r="R16" s="33" t="str">
        <f t="shared" si="6"/>
        <v xml:space="preserve"> </v>
      </c>
      <c r="S16" s="31">
        <f t="shared" si="0"/>
        <v>2</v>
      </c>
      <c r="T16" s="32" t="str">
        <f t="shared" si="1"/>
        <v xml:space="preserve"> </v>
      </c>
      <c r="U16" s="32">
        <f t="shared" si="2"/>
        <v>68</v>
      </c>
      <c r="V16" s="33" t="str">
        <f t="shared" si="2"/>
        <v xml:space="preserve"> </v>
      </c>
      <c r="W16" s="9"/>
      <c r="X16" s="9"/>
    </row>
    <row r="17" spans="1:24" ht="15" customHeight="1" thickBot="1" x14ac:dyDescent="0.25">
      <c r="A17" s="298" t="s">
        <v>17</v>
      </c>
      <c r="B17" s="299"/>
      <c r="C17" s="10" t="s">
        <v>9</v>
      </c>
      <c r="D17" s="11" t="s">
        <v>10</v>
      </c>
      <c r="E17" s="11" t="s">
        <v>9</v>
      </c>
      <c r="F17" s="12" t="s">
        <v>10</v>
      </c>
      <c r="G17" s="13" t="s">
        <v>9</v>
      </c>
      <c r="H17" s="11" t="s">
        <v>10</v>
      </c>
      <c r="I17" s="11" t="s">
        <v>9</v>
      </c>
      <c r="J17" s="14" t="s">
        <v>10</v>
      </c>
      <c r="K17" s="10" t="s">
        <v>9</v>
      </c>
      <c r="L17" s="11" t="s">
        <v>10</v>
      </c>
      <c r="M17" s="11" t="s">
        <v>9</v>
      </c>
      <c r="N17" s="12" t="s">
        <v>10</v>
      </c>
      <c r="O17" s="13" t="s">
        <v>9</v>
      </c>
      <c r="P17" s="11" t="s">
        <v>10</v>
      </c>
      <c r="Q17" s="11" t="s">
        <v>9</v>
      </c>
      <c r="R17" s="14" t="s">
        <v>10</v>
      </c>
      <c r="S17" s="10" t="s">
        <v>9</v>
      </c>
      <c r="T17" s="11" t="s">
        <v>10</v>
      </c>
      <c r="U17" s="11" t="s">
        <v>9</v>
      </c>
      <c r="V17" s="12" t="s">
        <v>10</v>
      </c>
      <c r="W17" s="9"/>
      <c r="X17" s="9"/>
    </row>
    <row r="18" spans="1:24" ht="15" customHeight="1" x14ac:dyDescent="0.2">
      <c r="A18" s="62"/>
      <c r="B18" s="54"/>
      <c r="C18" s="45"/>
      <c r="D18" s="46"/>
      <c r="E18" s="29"/>
      <c r="F18" s="30"/>
      <c r="G18" s="49"/>
      <c r="H18" s="46"/>
      <c r="I18" s="29"/>
      <c r="J18" s="30"/>
      <c r="K18" s="45"/>
      <c r="L18" s="46"/>
      <c r="M18" s="29" t="str">
        <f>IF(K18&gt;0,K18*34, " ")</f>
        <v xml:space="preserve"> </v>
      </c>
      <c r="N18" s="30" t="str">
        <f>IF(L18&gt;0,L18*34, " ")</f>
        <v xml:space="preserve"> </v>
      </c>
      <c r="O18" s="49"/>
      <c r="P18" s="46"/>
      <c r="Q18" s="29" t="str">
        <f>IF(O18&gt;0, O18*32, " ")</f>
        <v xml:space="preserve"> </v>
      </c>
      <c r="R18" s="30" t="str">
        <f>IF(P18&gt;0,P18*32, " ")</f>
        <v xml:space="preserve"> </v>
      </c>
      <c r="S18" s="34" t="str">
        <f>IF(C18+G18+K18+O18&gt;0,C18+G18+K18+O18, " ")</f>
        <v xml:space="preserve"> </v>
      </c>
      <c r="T18" s="29" t="str">
        <f>IF(D18+H18+L18+P18&gt;0, D18+H18+L18+P18, " ")</f>
        <v xml:space="preserve"> </v>
      </c>
      <c r="U18" s="29" t="str">
        <f>IF(S18&lt;&gt;" ", (IF(E18&lt;&gt;" ", E18, 0)+IF(I18&lt;&gt;" ", I18, 0)+IF(M18&lt;&gt;" ", M18, 0)+IF(Q18&lt;&gt;" ", Q18, 0)), " ")</f>
        <v xml:space="preserve"> </v>
      </c>
      <c r="V18" s="30" t="str">
        <f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 x14ac:dyDescent="0.2">
      <c r="A19" s="63"/>
      <c r="B19" s="54" t="s">
        <v>62</v>
      </c>
      <c r="C19" s="45"/>
      <c r="D19" s="46"/>
      <c r="E19" s="32"/>
      <c r="F19" s="33"/>
      <c r="G19" s="49"/>
      <c r="H19" s="46"/>
      <c r="I19" s="32"/>
      <c r="J19" s="33"/>
      <c r="K19" s="45"/>
      <c r="L19" s="46"/>
      <c r="M19" s="32" t="str">
        <f>IF(K19&gt;0,K19*34, " ")</f>
        <v xml:space="preserve"> </v>
      </c>
      <c r="N19" s="33" t="str">
        <f>IF(L19&gt;0,L19*34, " ")</f>
        <v xml:space="preserve"> </v>
      </c>
      <c r="O19" s="49"/>
      <c r="P19" s="46"/>
      <c r="Q19" s="32" t="str">
        <f>IF(O19&gt;0,O19*34, " ")</f>
        <v xml:space="preserve"> </v>
      </c>
      <c r="R19" s="33" t="str">
        <f>IF(P19&gt;0,P19*34, " ")</f>
        <v xml:space="preserve"> </v>
      </c>
      <c r="S19" s="31" t="str">
        <f>IF(C19+G19+K19+O19&gt;0,C19+G19+K19+O19, " ")</f>
        <v xml:space="preserve"> </v>
      </c>
      <c r="T19" s="32" t="str">
        <f>IF(D19+H19+L19+P19&gt;0, D19+H19+L19+P19, " ")</f>
        <v xml:space="preserve"> </v>
      </c>
      <c r="U19" s="32" t="str">
        <f t="shared" ref="U19:V22" si="7">IF(S19&lt;&gt;" ", (IF(E19&lt;&gt;" ", E19, 0)+IF(I19&lt;&gt;" ", I19, 0)+IF(M19&lt;&gt;" ", M19, 0)+IF(Q19&lt;&gt;" ", Q19, 0)), " ")</f>
        <v xml:space="preserve"> </v>
      </c>
      <c r="V19" s="33" t="str">
        <f t="shared" si="7"/>
        <v xml:space="preserve"> </v>
      </c>
      <c r="W19" s="9"/>
      <c r="X19" s="9"/>
    </row>
    <row r="20" spans="1:24" ht="15" customHeight="1" x14ac:dyDescent="0.2">
      <c r="A20" s="63"/>
      <c r="B20" s="55"/>
      <c r="C20" s="45"/>
      <c r="D20" s="46"/>
      <c r="E20" s="32"/>
      <c r="F20" s="33"/>
      <c r="G20" s="49"/>
      <c r="H20" s="46"/>
      <c r="I20" s="32"/>
      <c r="J20" s="33"/>
      <c r="K20" s="45"/>
      <c r="L20" s="46"/>
      <c r="M20" s="32" t="str">
        <f t="shared" ref="M20:N22" si="8">IF(K20&gt;0,K20*34, " ")</f>
        <v xml:space="preserve"> </v>
      </c>
      <c r="N20" s="33" t="str">
        <f t="shared" si="8"/>
        <v xml:space="preserve"> </v>
      </c>
      <c r="O20" s="49"/>
      <c r="P20" s="46"/>
      <c r="Q20" s="32" t="str">
        <f t="shared" ref="Q20:R22" si="9">IF(O20&gt;0,O20*32, " ")</f>
        <v xml:space="preserve"> </v>
      </c>
      <c r="R20" s="33" t="str">
        <f t="shared" si="9"/>
        <v xml:space="preserve"> </v>
      </c>
      <c r="S20" s="31" t="str">
        <f>IF(C20+G20+K20+O20&gt;0,C20+G20+K20+O20, " ")</f>
        <v xml:space="preserve"> </v>
      </c>
      <c r="T20" s="32" t="str">
        <f>IF(D20+H20+L20+P20&gt;0, D20+H20+L20+P20, " ")</f>
        <v xml:space="preserve"> </v>
      </c>
      <c r="U20" s="32" t="str">
        <f t="shared" si="7"/>
        <v xml:space="preserve"> </v>
      </c>
      <c r="V20" s="33" t="str">
        <f t="shared" si="7"/>
        <v xml:space="preserve"> </v>
      </c>
      <c r="W20" s="9"/>
      <c r="X20" s="9"/>
    </row>
    <row r="21" spans="1:24" ht="15" customHeight="1" x14ac:dyDescent="0.2">
      <c r="A21" s="63"/>
      <c r="B21" s="55"/>
      <c r="C21" s="45"/>
      <c r="D21" s="46"/>
      <c r="E21" s="32"/>
      <c r="F21" s="33"/>
      <c r="G21" s="49"/>
      <c r="H21" s="46"/>
      <c r="I21" s="32"/>
      <c r="J21" s="33"/>
      <c r="K21" s="45"/>
      <c r="L21" s="46"/>
      <c r="M21" s="32" t="str">
        <f t="shared" si="8"/>
        <v xml:space="preserve"> </v>
      </c>
      <c r="N21" s="33" t="str">
        <f t="shared" si="8"/>
        <v xml:space="preserve"> </v>
      </c>
      <c r="O21" s="49"/>
      <c r="P21" s="46"/>
      <c r="Q21" s="32" t="str">
        <f t="shared" si="9"/>
        <v xml:space="preserve"> </v>
      </c>
      <c r="R21" s="33" t="str">
        <f t="shared" si="9"/>
        <v xml:space="preserve"> </v>
      </c>
      <c r="S21" s="31" t="str">
        <f>IF(C21+G21+K21+O21&gt;0,C21+G21+K21+O21, " ")</f>
        <v xml:space="preserve"> </v>
      </c>
      <c r="T21" s="32" t="str">
        <f>IF(D21+H21+L21+P21&gt;0, D21+H21+L21+P21, " ")</f>
        <v xml:space="preserve"> </v>
      </c>
      <c r="U21" s="32" t="str">
        <f t="shared" si="7"/>
        <v xml:space="preserve"> </v>
      </c>
      <c r="V21" s="33" t="str">
        <f t="shared" si="7"/>
        <v xml:space="preserve"> </v>
      </c>
      <c r="W21" s="9"/>
      <c r="X21" s="9"/>
    </row>
    <row r="22" spans="1:24" ht="15" customHeight="1" x14ac:dyDescent="0.2">
      <c r="A22" s="63"/>
      <c r="B22" s="54"/>
      <c r="C22" s="45"/>
      <c r="D22" s="46"/>
      <c r="E22" s="32"/>
      <c r="F22" s="33"/>
      <c r="G22" s="49"/>
      <c r="H22" s="46"/>
      <c r="I22" s="32"/>
      <c r="J22" s="33"/>
      <c r="K22" s="45"/>
      <c r="L22" s="46"/>
      <c r="M22" s="32" t="str">
        <f t="shared" si="8"/>
        <v xml:space="preserve"> </v>
      </c>
      <c r="N22" s="33" t="str">
        <f t="shared" si="8"/>
        <v xml:space="preserve"> </v>
      </c>
      <c r="O22" s="49"/>
      <c r="P22" s="46"/>
      <c r="Q22" s="32" t="str">
        <f t="shared" si="9"/>
        <v xml:space="preserve"> </v>
      </c>
      <c r="R22" s="33" t="str">
        <f t="shared" si="9"/>
        <v xml:space="preserve"> </v>
      </c>
      <c r="S22" s="31" t="str">
        <f>IF(C22+G22+K22+O22&gt;0,C22+G22+K22+O22, " ")</f>
        <v xml:space="preserve"> </v>
      </c>
      <c r="T22" s="32" t="str">
        <f>IF(D22+H22+L22+P22&gt;0, D22+H22+L22+P22, " ")</f>
        <v xml:space="preserve"> </v>
      </c>
      <c r="U22" s="32" t="str">
        <f t="shared" si="7"/>
        <v xml:space="preserve"> </v>
      </c>
      <c r="V22" s="33" t="str">
        <f t="shared" si="7"/>
        <v xml:space="preserve"> </v>
      </c>
      <c r="W22" s="9"/>
      <c r="X22" s="9"/>
    </row>
    <row r="23" spans="1:24" ht="15" customHeight="1" x14ac:dyDescent="0.2">
      <c r="A23" s="63"/>
      <c r="B23" s="54" t="s">
        <v>63</v>
      </c>
      <c r="C23" s="45"/>
      <c r="D23" s="46"/>
      <c r="E23" s="32"/>
      <c r="F23" s="33"/>
      <c r="G23" s="49"/>
      <c r="H23" s="46"/>
      <c r="I23" s="32"/>
      <c r="J23" s="33"/>
      <c r="K23" s="45"/>
      <c r="L23" s="46"/>
      <c r="M23" s="32" t="str">
        <f t="shared" ref="M23:N30" si="10">IF(K23&gt;0,K23*34, " ")</f>
        <v xml:space="preserve"> </v>
      </c>
      <c r="N23" s="33" t="str">
        <f t="shared" si="10"/>
        <v xml:space="preserve"> </v>
      </c>
      <c r="O23" s="49"/>
      <c r="P23" s="46"/>
      <c r="Q23" s="32" t="str">
        <f t="shared" ref="Q23:R30" si="11">IF(O23&gt;0,O23*32, " ")</f>
        <v xml:space="preserve"> </v>
      </c>
      <c r="R23" s="33" t="str">
        <f t="shared" si="11"/>
        <v xml:space="preserve"> </v>
      </c>
      <c r="S23" s="31" t="str">
        <f t="shared" ref="S23:S30" si="12">IF(C23+G23+K23+O23&gt;0,C23+G23+K23+O23, " ")</f>
        <v xml:space="preserve"> </v>
      </c>
      <c r="T23" s="32" t="str">
        <f t="shared" ref="T23:T30" si="13">IF(D23+H23+L23+P23&gt;0, D23+H23+L23+P23, " ")</f>
        <v xml:space="preserve"> </v>
      </c>
      <c r="U23" s="32" t="str">
        <f t="shared" ref="U23:V30" si="14">IF(S23&lt;&gt;" ", (IF(E23&lt;&gt;" ", E23, 0)+IF(I23&lt;&gt;" ", I23, 0)+IF(M23&lt;&gt;" ", M23, 0)+IF(Q23&lt;&gt;" ", Q23, 0)), " ")</f>
        <v xml:space="preserve"> </v>
      </c>
      <c r="V23" s="33" t="str">
        <f t="shared" si="14"/>
        <v xml:space="preserve"> </v>
      </c>
      <c r="W23" s="9"/>
      <c r="X23" s="9"/>
    </row>
    <row r="24" spans="1:24" ht="15" customHeight="1" x14ac:dyDescent="0.2">
      <c r="A24" s="63"/>
      <c r="B24" s="55"/>
      <c r="C24" s="45"/>
      <c r="D24" s="46"/>
      <c r="E24" s="32" t="str">
        <f t="shared" ref="E24:F30" si="15">IF(C24&gt;0,C24*34, " ")</f>
        <v xml:space="preserve"> </v>
      </c>
      <c r="F24" s="33" t="str">
        <f t="shared" si="15"/>
        <v xml:space="preserve"> </v>
      </c>
      <c r="G24" s="49"/>
      <c r="H24" s="46"/>
      <c r="I24" s="32" t="str">
        <f t="shared" ref="I24:J30" si="16">IF(G24&gt;0,G24*34, " ")</f>
        <v xml:space="preserve"> </v>
      </c>
      <c r="J24" s="33" t="str">
        <f t="shared" si="16"/>
        <v xml:space="preserve"> </v>
      </c>
      <c r="K24" s="45"/>
      <c r="L24" s="46"/>
      <c r="M24" s="32" t="str">
        <f t="shared" si="10"/>
        <v xml:space="preserve"> </v>
      </c>
      <c r="N24" s="33" t="str">
        <f t="shared" si="10"/>
        <v xml:space="preserve"> </v>
      </c>
      <c r="O24" s="49"/>
      <c r="P24" s="46"/>
      <c r="Q24" s="32" t="str">
        <f t="shared" si="11"/>
        <v xml:space="preserve"> </v>
      </c>
      <c r="R24" s="33" t="str">
        <f t="shared" si="11"/>
        <v xml:space="preserve"> </v>
      </c>
      <c r="S24" s="31" t="str">
        <f t="shared" si="12"/>
        <v xml:space="preserve"> </v>
      </c>
      <c r="T24" s="32" t="str">
        <f t="shared" si="13"/>
        <v xml:space="preserve"> </v>
      </c>
      <c r="U24" s="32" t="str">
        <f t="shared" si="14"/>
        <v xml:space="preserve"> </v>
      </c>
      <c r="V24" s="33" t="str">
        <f t="shared" si="14"/>
        <v xml:space="preserve"> </v>
      </c>
      <c r="W24" s="9"/>
      <c r="X24" s="9"/>
    </row>
    <row r="25" spans="1:24" ht="15" customHeight="1" x14ac:dyDescent="0.2">
      <c r="A25" s="63"/>
      <c r="B25" s="55"/>
      <c r="C25" s="45"/>
      <c r="D25" s="46"/>
      <c r="E25" s="32" t="str">
        <f t="shared" si="15"/>
        <v xml:space="preserve"> </v>
      </c>
      <c r="F25" s="33" t="str">
        <f t="shared" si="15"/>
        <v xml:space="preserve"> </v>
      </c>
      <c r="G25" s="49"/>
      <c r="H25" s="46"/>
      <c r="I25" s="32" t="str">
        <f t="shared" si="16"/>
        <v xml:space="preserve"> </v>
      </c>
      <c r="J25" s="33" t="str">
        <f t="shared" si="16"/>
        <v xml:space="preserve"> </v>
      </c>
      <c r="K25" s="45"/>
      <c r="L25" s="46"/>
      <c r="M25" s="32" t="str">
        <f t="shared" si="10"/>
        <v xml:space="preserve"> </v>
      </c>
      <c r="N25" s="33" t="str">
        <f t="shared" si="10"/>
        <v xml:space="preserve"> </v>
      </c>
      <c r="O25" s="49"/>
      <c r="P25" s="46"/>
      <c r="Q25" s="32" t="str">
        <f t="shared" si="11"/>
        <v xml:space="preserve"> </v>
      </c>
      <c r="R25" s="33" t="str">
        <f t="shared" si="11"/>
        <v xml:space="preserve"> </v>
      </c>
      <c r="S25" s="31" t="str">
        <f t="shared" si="12"/>
        <v xml:space="preserve"> </v>
      </c>
      <c r="T25" s="32" t="str">
        <f t="shared" si="13"/>
        <v xml:space="preserve"> </v>
      </c>
      <c r="U25" s="32" t="str">
        <f t="shared" si="14"/>
        <v xml:space="preserve"> </v>
      </c>
      <c r="V25" s="33" t="str">
        <f t="shared" si="14"/>
        <v xml:space="preserve"> </v>
      </c>
      <c r="W25" s="9"/>
      <c r="X25" s="9"/>
    </row>
    <row r="26" spans="1:24" ht="15" customHeight="1" x14ac:dyDescent="0.2">
      <c r="A26" s="63"/>
      <c r="B26" s="54"/>
      <c r="C26" s="45"/>
      <c r="D26" s="46"/>
      <c r="E26" s="32" t="str">
        <f t="shared" si="15"/>
        <v xml:space="preserve"> </v>
      </c>
      <c r="F26" s="33" t="str">
        <f t="shared" si="15"/>
        <v xml:space="preserve"> </v>
      </c>
      <c r="G26" s="46"/>
      <c r="H26" s="46"/>
      <c r="I26" s="32" t="str">
        <f t="shared" si="16"/>
        <v xml:space="preserve"> </v>
      </c>
      <c r="J26" s="33" t="str">
        <f t="shared" si="16"/>
        <v xml:space="preserve"> </v>
      </c>
      <c r="K26" s="45"/>
      <c r="L26" s="46"/>
      <c r="M26" s="32" t="str">
        <f t="shared" si="10"/>
        <v xml:space="preserve"> </v>
      </c>
      <c r="N26" s="33" t="str">
        <f t="shared" si="10"/>
        <v xml:space="preserve"> </v>
      </c>
      <c r="O26" s="49"/>
      <c r="P26" s="46"/>
      <c r="Q26" s="32" t="str">
        <f t="shared" si="11"/>
        <v xml:space="preserve"> </v>
      </c>
      <c r="R26" s="33" t="str">
        <f t="shared" si="11"/>
        <v xml:space="preserve"> </v>
      </c>
      <c r="S26" s="31" t="str">
        <f t="shared" si="12"/>
        <v xml:space="preserve"> </v>
      </c>
      <c r="T26" s="32" t="str">
        <f t="shared" si="13"/>
        <v xml:space="preserve"> </v>
      </c>
      <c r="U26" s="32" t="str">
        <f t="shared" si="14"/>
        <v xml:space="preserve"> </v>
      </c>
      <c r="V26" s="33" t="str">
        <f t="shared" si="14"/>
        <v xml:space="preserve"> </v>
      </c>
      <c r="W26" s="9"/>
      <c r="X26" s="9"/>
    </row>
    <row r="27" spans="1:24" ht="15" customHeight="1" x14ac:dyDescent="0.2">
      <c r="A27" s="63"/>
      <c r="B27" s="38"/>
      <c r="C27" s="45"/>
      <c r="D27" s="46"/>
      <c r="E27" s="32" t="str">
        <f t="shared" si="15"/>
        <v xml:space="preserve"> </v>
      </c>
      <c r="F27" s="33" t="str">
        <f t="shared" si="15"/>
        <v xml:space="preserve"> </v>
      </c>
      <c r="G27" s="46"/>
      <c r="H27" s="46"/>
      <c r="I27" s="32" t="str">
        <f t="shared" si="16"/>
        <v xml:space="preserve"> </v>
      </c>
      <c r="J27" s="33" t="str">
        <f t="shared" si="16"/>
        <v xml:space="preserve"> </v>
      </c>
      <c r="K27" s="45"/>
      <c r="L27" s="46"/>
      <c r="M27" s="32" t="str">
        <f t="shared" si="10"/>
        <v xml:space="preserve"> </v>
      </c>
      <c r="N27" s="33" t="str">
        <f t="shared" si="10"/>
        <v xml:space="preserve"> </v>
      </c>
      <c r="O27" s="49"/>
      <c r="P27" s="46"/>
      <c r="Q27" s="32" t="str">
        <f t="shared" si="11"/>
        <v xml:space="preserve"> </v>
      </c>
      <c r="R27" s="33" t="str">
        <f t="shared" si="11"/>
        <v xml:space="preserve"> </v>
      </c>
      <c r="S27" s="31" t="str">
        <f t="shared" si="12"/>
        <v xml:space="preserve"> </v>
      </c>
      <c r="T27" s="32" t="str">
        <f t="shared" si="13"/>
        <v xml:space="preserve"> </v>
      </c>
      <c r="U27" s="32" t="str">
        <f t="shared" si="14"/>
        <v xml:space="preserve"> </v>
      </c>
      <c r="V27" s="33" t="str">
        <f t="shared" si="14"/>
        <v xml:space="preserve"> </v>
      </c>
      <c r="W27" s="9"/>
      <c r="X27" s="9"/>
    </row>
    <row r="28" spans="1:24" ht="15" customHeight="1" x14ac:dyDescent="0.2">
      <c r="A28" s="63"/>
      <c r="B28" s="38"/>
      <c r="C28" s="45"/>
      <c r="D28" s="46"/>
      <c r="E28" s="32" t="str">
        <f t="shared" si="15"/>
        <v xml:space="preserve"> </v>
      </c>
      <c r="F28" s="33" t="str">
        <f t="shared" si="15"/>
        <v xml:space="preserve"> </v>
      </c>
      <c r="G28" s="46"/>
      <c r="H28" s="46"/>
      <c r="I28" s="32" t="str">
        <f t="shared" si="16"/>
        <v xml:space="preserve"> </v>
      </c>
      <c r="J28" s="33" t="str">
        <f t="shared" si="16"/>
        <v xml:space="preserve"> </v>
      </c>
      <c r="K28" s="45"/>
      <c r="L28" s="46"/>
      <c r="M28" s="32" t="str">
        <f t="shared" si="10"/>
        <v xml:space="preserve"> </v>
      </c>
      <c r="N28" s="33" t="str">
        <f t="shared" si="10"/>
        <v xml:space="preserve"> </v>
      </c>
      <c r="O28" s="49"/>
      <c r="P28" s="46"/>
      <c r="Q28" s="32" t="str">
        <f t="shared" si="11"/>
        <v xml:space="preserve"> </v>
      </c>
      <c r="R28" s="33" t="str">
        <f t="shared" si="11"/>
        <v xml:space="preserve"> </v>
      </c>
      <c r="S28" s="31" t="str">
        <f t="shared" si="12"/>
        <v xml:space="preserve"> </v>
      </c>
      <c r="T28" s="32" t="str">
        <f t="shared" si="13"/>
        <v xml:space="preserve"> </v>
      </c>
      <c r="U28" s="32" t="str">
        <f t="shared" si="14"/>
        <v xml:space="preserve"> </v>
      </c>
      <c r="V28" s="33" t="str">
        <f t="shared" si="14"/>
        <v xml:space="preserve"> </v>
      </c>
      <c r="W28" s="9"/>
      <c r="X28" s="9"/>
    </row>
    <row r="29" spans="1:24" ht="15" customHeight="1" x14ac:dyDescent="0.2">
      <c r="A29" s="63"/>
      <c r="B29" s="54"/>
      <c r="C29" s="45"/>
      <c r="D29" s="46"/>
      <c r="E29" s="32" t="str">
        <f t="shared" si="15"/>
        <v xml:space="preserve"> </v>
      </c>
      <c r="F29" s="33" t="str">
        <f t="shared" si="15"/>
        <v xml:space="preserve"> </v>
      </c>
      <c r="G29" s="46"/>
      <c r="H29" s="46"/>
      <c r="I29" s="32" t="str">
        <f t="shared" si="16"/>
        <v xml:space="preserve"> </v>
      </c>
      <c r="J29" s="33" t="str">
        <f t="shared" si="16"/>
        <v xml:space="preserve"> </v>
      </c>
      <c r="K29" s="45"/>
      <c r="L29" s="46"/>
      <c r="M29" s="32" t="str">
        <f t="shared" si="10"/>
        <v xml:space="preserve"> </v>
      </c>
      <c r="N29" s="33" t="str">
        <f t="shared" si="10"/>
        <v xml:space="preserve"> </v>
      </c>
      <c r="O29" s="46"/>
      <c r="P29" s="46"/>
      <c r="Q29" s="32" t="str">
        <f t="shared" si="11"/>
        <v xml:space="preserve"> </v>
      </c>
      <c r="R29" s="33" t="str">
        <f t="shared" si="11"/>
        <v xml:space="preserve"> </v>
      </c>
      <c r="S29" s="31" t="str">
        <f t="shared" si="12"/>
        <v xml:space="preserve"> </v>
      </c>
      <c r="T29" s="32" t="str">
        <f t="shared" si="13"/>
        <v xml:space="preserve"> </v>
      </c>
      <c r="U29" s="32" t="str">
        <f t="shared" si="14"/>
        <v xml:space="preserve"> </v>
      </c>
      <c r="V29" s="33" t="str">
        <f t="shared" si="14"/>
        <v xml:space="preserve"> </v>
      </c>
      <c r="W29" s="9"/>
      <c r="X29" s="9"/>
    </row>
    <row r="30" spans="1:24" ht="15" customHeight="1" x14ac:dyDescent="0.2">
      <c r="A30" s="63"/>
      <c r="B30" s="38"/>
      <c r="C30" s="45"/>
      <c r="D30" s="46"/>
      <c r="E30" s="32" t="str">
        <f t="shared" si="15"/>
        <v xml:space="preserve"> </v>
      </c>
      <c r="F30" s="33" t="str">
        <f t="shared" si="15"/>
        <v xml:space="preserve"> </v>
      </c>
      <c r="G30" s="49"/>
      <c r="H30" s="46"/>
      <c r="I30" s="32" t="str">
        <f t="shared" si="16"/>
        <v xml:space="preserve"> </v>
      </c>
      <c r="J30" s="33" t="str">
        <f t="shared" si="16"/>
        <v xml:space="preserve"> </v>
      </c>
      <c r="K30" s="45"/>
      <c r="L30" s="46"/>
      <c r="M30" s="32" t="str">
        <f t="shared" si="10"/>
        <v xml:space="preserve"> </v>
      </c>
      <c r="N30" s="33" t="str">
        <f t="shared" si="10"/>
        <v xml:space="preserve"> </v>
      </c>
      <c r="O30" s="49"/>
      <c r="P30" s="46"/>
      <c r="Q30" s="32" t="str">
        <f t="shared" si="11"/>
        <v xml:space="preserve"> </v>
      </c>
      <c r="R30" s="33" t="str">
        <f t="shared" si="11"/>
        <v xml:space="preserve"> </v>
      </c>
      <c r="S30" s="31" t="str">
        <f t="shared" si="12"/>
        <v xml:space="preserve"> </v>
      </c>
      <c r="T30" s="32" t="str">
        <f t="shared" si="13"/>
        <v xml:space="preserve"> </v>
      </c>
      <c r="U30" s="32" t="str">
        <f t="shared" si="14"/>
        <v xml:space="preserve"> </v>
      </c>
      <c r="V30" s="33" t="str">
        <f t="shared" si="14"/>
        <v xml:space="preserve"> </v>
      </c>
      <c r="W30" s="9"/>
      <c r="X30" s="9"/>
    </row>
    <row r="31" spans="1:24" ht="15" customHeight="1" x14ac:dyDescent="0.2">
      <c r="A31" s="63"/>
      <c r="B31" s="38" t="s">
        <v>53</v>
      </c>
      <c r="C31" s="45"/>
      <c r="D31" s="46"/>
      <c r="E31" s="32"/>
      <c r="F31" s="33"/>
      <c r="G31" s="45"/>
      <c r="H31" s="46"/>
      <c r="I31" s="32"/>
      <c r="J31" s="33"/>
      <c r="K31" s="45"/>
      <c r="L31" s="46"/>
      <c r="M31" s="32"/>
      <c r="N31" s="33"/>
      <c r="O31" s="45"/>
      <c r="P31" s="46"/>
      <c r="Q31" s="32"/>
      <c r="R31" s="33"/>
      <c r="S31" s="45"/>
      <c r="T31" s="46"/>
      <c r="U31" s="32"/>
      <c r="V31" s="33"/>
      <c r="W31" s="9"/>
      <c r="X31" s="9"/>
    </row>
    <row r="32" spans="1:24" ht="15" customHeight="1" thickBot="1" x14ac:dyDescent="0.25">
      <c r="A32" s="65"/>
      <c r="B32" s="38" t="s">
        <v>54</v>
      </c>
      <c r="C32" s="73"/>
      <c r="D32" s="74"/>
      <c r="E32" s="75"/>
      <c r="F32" s="76"/>
      <c r="G32" s="73"/>
      <c r="H32" s="74"/>
      <c r="I32" s="75"/>
      <c r="J32" s="76"/>
      <c r="K32" s="73"/>
      <c r="L32" s="74"/>
      <c r="M32" s="75"/>
      <c r="N32" s="76"/>
      <c r="O32" s="73"/>
      <c r="P32" s="74"/>
      <c r="Q32" s="75"/>
      <c r="R32" s="76"/>
      <c r="S32" s="73"/>
      <c r="T32" s="74"/>
      <c r="U32" s="75"/>
      <c r="V32" s="76"/>
      <c r="W32" s="9"/>
      <c r="X32" s="9"/>
    </row>
    <row r="33" spans="1:24" ht="15" customHeight="1" thickBot="1" x14ac:dyDescent="0.25">
      <c r="A33" s="294" t="s">
        <v>18</v>
      </c>
      <c r="B33" s="295"/>
      <c r="C33" s="15">
        <f t="shared" ref="C33:V33" si="17">SUM(C7:C16)</f>
        <v>20</v>
      </c>
      <c r="D33" s="16">
        <f t="shared" si="17"/>
        <v>2</v>
      </c>
      <c r="E33" s="16">
        <f t="shared" si="17"/>
        <v>680</v>
      </c>
      <c r="F33" s="17">
        <f t="shared" si="17"/>
        <v>68</v>
      </c>
      <c r="G33" s="15">
        <f t="shared" si="17"/>
        <v>13</v>
      </c>
      <c r="H33" s="16">
        <f t="shared" si="17"/>
        <v>0</v>
      </c>
      <c r="I33" s="16">
        <f t="shared" si="17"/>
        <v>442</v>
      </c>
      <c r="J33" s="17">
        <f t="shared" si="17"/>
        <v>0</v>
      </c>
      <c r="K33" s="15">
        <f t="shared" si="17"/>
        <v>12</v>
      </c>
      <c r="L33" s="16">
        <f t="shared" si="17"/>
        <v>0</v>
      </c>
      <c r="M33" s="16">
        <f t="shared" si="17"/>
        <v>408</v>
      </c>
      <c r="N33" s="17">
        <f t="shared" si="17"/>
        <v>0</v>
      </c>
      <c r="O33" s="15">
        <f t="shared" si="17"/>
        <v>10</v>
      </c>
      <c r="P33" s="16">
        <f t="shared" si="17"/>
        <v>0</v>
      </c>
      <c r="Q33" s="16">
        <f t="shared" si="17"/>
        <v>320</v>
      </c>
      <c r="R33" s="17">
        <f t="shared" si="17"/>
        <v>0</v>
      </c>
      <c r="S33" s="15">
        <f t="shared" si="17"/>
        <v>55</v>
      </c>
      <c r="T33" s="16">
        <f t="shared" si="17"/>
        <v>2</v>
      </c>
      <c r="U33" s="16">
        <f t="shared" si="17"/>
        <v>1850</v>
      </c>
      <c r="V33" s="17">
        <f t="shared" si="17"/>
        <v>68</v>
      </c>
      <c r="W33" s="9"/>
      <c r="X33" s="9"/>
    </row>
    <row r="34" spans="1:24" ht="15" customHeight="1" thickBot="1" x14ac:dyDescent="0.25">
      <c r="A34" s="296" t="s">
        <v>19</v>
      </c>
      <c r="B34" s="297"/>
      <c r="C34" s="18">
        <f t="shared" ref="C34:V34" si="18">SUM(C18:C30)</f>
        <v>0</v>
      </c>
      <c r="D34" s="19">
        <f t="shared" si="18"/>
        <v>0</v>
      </c>
      <c r="E34" s="19">
        <f t="shared" si="18"/>
        <v>0</v>
      </c>
      <c r="F34" s="20">
        <f t="shared" si="18"/>
        <v>0</v>
      </c>
      <c r="G34" s="18">
        <f t="shared" si="18"/>
        <v>0</v>
      </c>
      <c r="H34" s="19">
        <f t="shared" si="18"/>
        <v>0</v>
      </c>
      <c r="I34" s="19">
        <f t="shared" si="18"/>
        <v>0</v>
      </c>
      <c r="J34" s="20">
        <f t="shared" si="18"/>
        <v>0</v>
      </c>
      <c r="K34" s="18">
        <f t="shared" si="18"/>
        <v>0</v>
      </c>
      <c r="L34" s="19">
        <f t="shared" si="18"/>
        <v>0</v>
      </c>
      <c r="M34" s="19">
        <f t="shared" si="18"/>
        <v>0</v>
      </c>
      <c r="N34" s="20">
        <f t="shared" si="18"/>
        <v>0</v>
      </c>
      <c r="O34" s="18">
        <f t="shared" si="18"/>
        <v>0</v>
      </c>
      <c r="P34" s="19">
        <f t="shared" si="18"/>
        <v>0</v>
      </c>
      <c r="Q34" s="19">
        <f t="shared" si="18"/>
        <v>0</v>
      </c>
      <c r="R34" s="20">
        <f t="shared" si="18"/>
        <v>0</v>
      </c>
      <c r="S34" s="18">
        <f t="shared" si="18"/>
        <v>0</v>
      </c>
      <c r="T34" s="19">
        <f t="shared" si="18"/>
        <v>0</v>
      </c>
      <c r="U34" s="19">
        <f t="shared" si="18"/>
        <v>0</v>
      </c>
      <c r="V34" s="20">
        <f t="shared" si="18"/>
        <v>0</v>
      </c>
      <c r="W34" s="21"/>
      <c r="X34" s="21"/>
    </row>
    <row r="35" spans="1:24" ht="15" customHeight="1" thickTop="1" thickBot="1" x14ac:dyDescent="0.25">
      <c r="A35" s="286" t="s">
        <v>20</v>
      </c>
      <c r="B35" s="287"/>
      <c r="C35" s="22">
        <f>C33+C34</f>
        <v>20</v>
      </c>
      <c r="D35" s="23">
        <f t="shared" ref="D35:V35" si="19">D33+D34</f>
        <v>2</v>
      </c>
      <c r="E35" s="23">
        <f t="shared" si="19"/>
        <v>680</v>
      </c>
      <c r="F35" s="24">
        <f t="shared" si="19"/>
        <v>68</v>
      </c>
      <c r="G35" s="22">
        <f t="shared" si="19"/>
        <v>13</v>
      </c>
      <c r="H35" s="23">
        <f t="shared" si="19"/>
        <v>0</v>
      </c>
      <c r="I35" s="23">
        <f t="shared" si="19"/>
        <v>442</v>
      </c>
      <c r="J35" s="24">
        <f t="shared" si="19"/>
        <v>0</v>
      </c>
      <c r="K35" s="22">
        <f t="shared" si="19"/>
        <v>12</v>
      </c>
      <c r="L35" s="23">
        <f t="shared" si="19"/>
        <v>0</v>
      </c>
      <c r="M35" s="23">
        <f t="shared" si="19"/>
        <v>408</v>
      </c>
      <c r="N35" s="24">
        <f t="shared" si="19"/>
        <v>0</v>
      </c>
      <c r="O35" s="22">
        <f t="shared" si="19"/>
        <v>10</v>
      </c>
      <c r="P35" s="23">
        <f t="shared" si="19"/>
        <v>0</v>
      </c>
      <c r="Q35" s="23">
        <f t="shared" si="19"/>
        <v>320</v>
      </c>
      <c r="R35" s="24">
        <f t="shared" si="19"/>
        <v>0</v>
      </c>
      <c r="S35" s="22">
        <f t="shared" si="19"/>
        <v>55</v>
      </c>
      <c r="T35" s="23">
        <f t="shared" si="19"/>
        <v>2</v>
      </c>
      <c r="U35" s="23">
        <f t="shared" si="19"/>
        <v>1850</v>
      </c>
      <c r="V35" s="24">
        <f t="shared" si="19"/>
        <v>68</v>
      </c>
      <c r="W35" s="25"/>
      <c r="X35" s="25"/>
    </row>
    <row r="36" spans="1:24" ht="15" customHeight="1" thickTop="1" thickBot="1" x14ac:dyDescent="0.25">
      <c r="A36" s="288"/>
      <c r="B36" s="289"/>
      <c r="C36" s="290">
        <f>C35+D35</f>
        <v>22</v>
      </c>
      <c r="D36" s="291"/>
      <c r="E36" s="284">
        <f>E35+F35</f>
        <v>748</v>
      </c>
      <c r="F36" s="285"/>
      <c r="G36" s="290">
        <f>G35+H35</f>
        <v>13</v>
      </c>
      <c r="H36" s="291"/>
      <c r="I36" s="284">
        <f>I35+J35</f>
        <v>442</v>
      </c>
      <c r="J36" s="285"/>
      <c r="K36" s="290">
        <f>K35+L35</f>
        <v>12</v>
      </c>
      <c r="L36" s="291"/>
      <c r="M36" s="284">
        <f>M35+N35</f>
        <v>408</v>
      </c>
      <c r="N36" s="285"/>
      <c r="O36" s="290">
        <f>O35+P35</f>
        <v>10</v>
      </c>
      <c r="P36" s="291"/>
      <c r="Q36" s="284">
        <f>Q35+R35</f>
        <v>320</v>
      </c>
      <c r="R36" s="285"/>
      <c r="S36" s="290">
        <f>S35+T35</f>
        <v>57</v>
      </c>
      <c r="T36" s="291"/>
      <c r="U36" s="284">
        <f>U35+V35</f>
        <v>1918</v>
      </c>
      <c r="V36" s="285"/>
      <c r="W36" s="25"/>
      <c r="X36" s="25"/>
    </row>
    <row r="37" spans="1:24" ht="15" customHeight="1" thickTop="1" x14ac:dyDescent="0.2">
      <c r="A37" s="26"/>
      <c r="B37" s="58" t="s">
        <v>50</v>
      </c>
      <c r="C37" s="27"/>
      <c r="D37" s="27"/>
      <c r="E37" s="27"/>
      <c r="F37" s="27"/>
      <c r="G37" s="27"/>
      <c r="H37" s="27"/>
      <c r="I37" s="27"/>
      <c r="J37" s="59" t="s">
        <v>51</v>
      </c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15" customHeight="1" x14ac:dyDescent="0.2">
      <c r="B38" s="58" t="s">
        <v>52</v>
      </c>
      <c r="L38" s="28"/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</sheetData>
  <mergeCells count="33">
    <mergeCell ref="A1:G1"/>
    <mergeCell ref="A2:G2"/>
    <mergeCell ref="A4:B5"/>
    <mergeCell ref="G4:J4"/>
    <mergeCell ref="Q5:R5"/>
    <mergeCell ref="I5:J5"/>
    <mergeCell ref="K5:L5"/>
    <mergeCell ref="M5:N5"/>
    <mergeCell ref="O5:P5"/>
    <mergeCell ref="C4:F4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C36:D36"/>
    <mergeCell ref="E36:F36"/>
    <mergeCell ref="G36:H36"/>
    <mergeCell ref="I36:J36"/>
    <mergeCell ref="A17:B17"/>
    <mergeCell ref="A33:B33"/>
    <mergeCell ref="A34:B34"/>
    <mergeCell ref="A35:B36"/>
    <mergeCell ref="S36:T36"/>
    <mergeCell ref="U36:V36"/>
    <mergeCell ref="K36:L36"/>
    <mergeCell ref="M36:N36"/>
    <mergeCell ref="O36:P36"/>
    <mergeCell ref="Q36:R36"/>
  </mergeCells>
  <phoneticPr fontId="0" type="noConversion"/>
  <pageMargins left="0.75" right="0.28000000000000003" top="0.34" bottom="0.34" header="0.2" footer="0.16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opLeftCell="A19" workbookViewId="0">
      <selection activeCell="L48" sqref="L48"/>
    </sheetView>
  </sheetViews>
  <sheetFormatPr defaultRowHeight="12.75" x14ac:dyDescent="0.2"/>
  <cols>
    <col min="1" max="1" width="4.28515625" customWidth="1"/>
    <col min="2" max="2" width="49" customWidth="1"/>
    <col min="3" max="22" width="4.42578125" customWidth="1"/>
  </cols>
  <sheetData>
    <row r="1" spans="1:22" ht="15" customHeight="1" x14ac:dyDescent="0.2">
      <c r="A1" s="300" t="s">
        <v>23</v>
      </c>
      <c r="B1" s="301"/>
      <c r="C1" s="301"/>
      <c r="D1" s="301"/>
      <c r="E1" s="301"/>
      <c r="F1" s="301"/>
      <c r="G1" s="30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15" customHeight="1" x14ac:dyDescent="0.2">
      <c r="A2" s="302" t="s">
        <v>71</v>
      </c>
      <c r="B2" s="303"/>
      <c r="C2" s="303"/>
      <c r="D2" s="303"/>
      <c r="E2" s="303"/>
      <c r="F2" s="303"/>
      <c r="G2" s="30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5" customHeight="1" thickBot="1" x14ac:dyDescent="0.25">
      <c r="A3" s="60"/>
      <c r="B3" s="6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23.2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1" t="s">
        <v>4</v>
      </c>
      <c r="P4" s="309"/>
      <c r="Q4" s="309"/>
      <c r="R4" s="309"/>
      <c r="S4" s="312" t="s">
        <v>5</v>
      </c>
      <c r="T4" s="313"/>
      <c r="U4" s="313"/>
      <c r="V4" s="314"/>
    </row>
    <row r="5" spans="1:22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83" t="s">
        <v>6</v>
      </c>
      <c r="P5" s="280"/>
      <c r="Q5" s="281" t="s">
        <v>7</v>
      </c>
      <c r="R5" s="283"/>
      <c r="S5" s="279" t="s">
        <v>6</v>
      </c>
      <c r="T5" s="280"/>
      <c r="U5" s="281" t="s">
        <v>7</v>
      </c>
      <c r="V5" s="282"/>
    </row>
    <row r="6" spans="1:22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5" t="s">
        <v>9</v>
      </c>
      <c r="T6" s="96" t="s">
        <v>10</v>
      </c>
      <c r="U6" s="96" t="s">
        <v>9</v>
      </c>
      <c r="V6" s="97" t="s">
        <v>10</v>
      </c>
    </row>
    <row r="7" spans="1:22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 t="shared" ref="Q7:Q13" si="0">IF(O7&gt;0,O7*32, " ")</f>
        <v>96</v>
      </c>
      <c r="R7" s="30" t="str">
        <f t="shared" ref="R7:R13" si="1">IF(P7&gt;0,P7*34, " ")</f>
        <v xml:space="preserve"> </v>
      </c>
      <c r="S7" s="84">
        <f>IF(C7+G7+K7+O7&gt;0,C7+G7+K7+O7, " ")</f>
        <v>12</v>
      </c>
      <c r="T7" s="94" t="str">
        <f>IF(D7+H7+L7+P7&gt;0, D7+H7+L7+P7, " ")</f>
        <v xml:space="preserve"> </v>
      </c>
      <c r="U7" s="94">
        <f>IF(S7&lt;&gt;" ", (IF(E7&lt;&gt;" ", E7, 0)+IF(I7&lt;&gt;" ", I7, 0)+IF(M7&lt;&gt;" ", M7, 0)+IF(Q7&lt;&gt;" ", Q7, 0)), " ")</f>
        <v>402</v>
      </c>
      <c r="V7" s="103" t="str">
        <f>IF(T7&lt;&gt;" ", (IF(F7&lt;&gt;" ", F7, 0)+IF(J7&lt;&gt;" ", J7, 0)+IF(N7&lt;&gt;" ", N7, 0)+IF(R7&lt;&gt;" ", R7, 0)), " ")</f>
        <v xml:space="preserve"> </v>
      </c>
    </row>
    <row r="8" spans="1:22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 t="shared" si="0"/>
        <v>64</v>
      </c>
      <c r="R8" s="33" t="str">
        <f t="shared" si="1"/>
        <v xml:space="preserve"> </v>
      </c>
      <c r="S8" s="83">
        <f t="shared" ref="S8:S12" si="2">IF(C8+G8+K8+O8&gt;0,C8+G8+K8+O8, " ")</f>
        <v>8</v>
      </c>
      <c r="T8" s="32" t="str">
        <f t="shared" ref="T8:T13" si="3">IF(D8+H8+L8+P8&gt;0, D8+H8+L8+P8, " ")</f>
        <v xml:space="preserve"> </v>
      </c>
      <c r="U8" s="32">
        <f t="shared" ref="U8:V13" si="4">IF(S8&lt;&gt;" ", (IF(E8&lt;&gt;" ", E8, 0)+IF(I8&lt;&gt;" ", I8, 0)+IF(M8&lt;&gt;" ", M8, 0)+IF(Q8&lt;&gt;" ", Q8, 0)), " ")</f>
        <v>268</v>
      </c>
      <c r="V8" s="33" t="str">
        <f t="shared" si="4"/>
        <v xml:space="preserve"> </v>
      </c>
    </row>
    <row r="9" spans="1:22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3" si="5">IF(C9&gt;0,C9*34, " ")</f>
        <v>68</v>
      </c>
      <c r="F9" s="33" t="str">
        <f t="shared" si="5"/>
        <v xml:space="preserve"> </v>
      </c>
      <c r="G9" s="40">
        <v>2</v>
      </c>
      <c r="H9" s="40"/>
      <c r="I9" s="32">
        <f t="shared" ref="I9:J13" si="6">IF(G9&gt;0,G9*34, " ")</f>
        <v>68</v>
      </c>
      <c r="J9" s="33" t="str">
        <f t="shared" si="6"/>
        <v xml:space="preserve"> </v>
      </c>
      <c r="K9" s="39">
        <v>2</v>
      </c>
      <c r="L9" s="40"/>
      <c r="M9" s="32">
        <f t="shared" ref="M9:N13" si="7">IF(K9&gt;0,K9*34, " ")</f>
        <v>68</v>
      </c>
      <c r="N9" s="33" t="str">
        <f t="shared" si="7"/>
        <v xml:space="preserve"> </v>
      </c>
      <c r="O9" s="43">
        <v>2</v>
      </c>
      <c r="P9" s="40"/>
      <c r="Q9" s="32">
        <f t="shared" si="0"/>
        <v>64</v>
      </c>
      <c r="R9" s="33" t="str">
        <f t="shared" si="1"/>
        <v xml:space="preserve"> </v>
      </c>
      <c r="S9" s="83">
        <f t="shared" si="2"/>
        <v>8</v>
      </c>
      <c r="T9" s="32" t="str">
        <f t="shared" si="3"/>
        <v xml:space="preserve"> </v>
      </c>
      <c r="U9" s="32">
        <f t="shared" si="4"/>
        <v>268</v>
      </c>
      <c r="V9" s="33" t="str">
        <f t="shared" si="4"/>
        <v xml:space="preserve"> </v>
      </c>
    </row>
    <row r="10" spans="1:22" ht="15" customHeight="1" x14ac:dyDescent="0.2">
      <c r="A10" s="62">
        <v>4</v>
      </c>
      <c r="B10" s="53" t="s">
        <v>78</v>
      </c>
      <c r="C10" s="39">
        <v>4</v>
      </c>
      <c r="D10" s="40"/>
      <c r="E10" s="32">
        <f t="shared" si="5"/>
        <v>136</v>
      </c>
      <c r="F10" s="33" t="str">
        <f t="shared" si="5"/>
        <v xml:space="preserve"> </v>
      </c>
      <c r="G10" s="40">
        <v>4</v>
      </c>
      <c r="H10" s="40"/>
      <c r="I10" s="32">
        <f t="shared" si="6"/>
        <v>136</v>
      </c>
      <c r="J10" s="33" t="str">
        <f t="shared" si="6"/>
        <v xml:space="preserve"> </v>
      </c>
      <c r="K10" s="39">
        <v>3</v>
      </c>
      <c r="L10" s="40"/>
      <c r="M10" s="32">
        <f t="shared" si="7"/>
        <v>102</v>
      </c>
      <c r="N10" s="33" t="str">
        <f t="shared" si="7"/>
        <v xml:space="preserve"> </v>
      </c>
      <c r="O10" s="43">
        <v>3</v>
      </c>
      <c r="P10" s="40"/>
      <c r="Q10" s="32">
        <f t="shared" si="0"/>
        <v>96</v>
      </c>
      <c r="R10" s="33" t="str">
        <f t="shared" si="1"/>
        <v xml:space="preserve"> </v>
      </c>
      <c r="S10" s="83">
        <f t="shared" si="2"/>
        <v>14</v>
      </c>
      <c r="T10" s="32" t="str">
        <f t="shared" si="3"/>
        <v xml:space="preserve"> </v>
      </c>
      <c r="U10" s="32">
        <f t="shared" si="4"/>
        <v>470</v>
      </c>
      <c r="V10" s="33" t="str">
        <f t="shared" si="4"/>
        <v xml:space="preserve"> </v>
      </c>
    </row>
    <row r="11" spans="1:22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5"/>
        <v xml:space="preserve"> </v>
      </c>
      <c r="F11" s="33">
        <f t="shared" si="5"/>
        <v>68</v>
      </c>
      <c r="G11" s="40"/>
      <c r="H11" s="40"/>
      <c r="I11" s="32" t="str">
        <f t="shared" si="6"/>
        <v xml:space="preserve"> </v>
      </c>
      <c r="J11" s="33" t="str">
        <f t="shared" si="6"/>
        <v xml:space="preserve"> </v>
      </c>
      <c r="K11" s="39"/>
      <c r="L11" s="40"/>
      <c r="M11" s="32" t="str">
        <f t="shared" si="7"/>
        <v xml:space="preserve"> </v>
      </c>
      <c r="N11" s="33" t="str">
        <f t="shared" si="7"/>
        <v xml:space="preserve"> </v>
      </c>
      <c r="O11" s="43"/>
      <c r="P11" s="40"/>
      <c r="Q11" s="32" t="str">
        <f t="shared" si="0"/>
        <v xml:space="preserve"> </v>
      </c>
      <c r="R11" s="33" t="str">
        <f t="shared" si="1"/>
        <v xml:space="preserve"> </v>
      </c>
      <c r="S11" s="83" t="str">
        <f t="shared" si="2"/>
        <v xml:space="preserve"> </v>
      </c>
      <c r="T11" s="32">
        <f t="shared" si="3"/>
        <v>2</v>
      </c>
      <c r="U11" s="32" t="str">
        <f t="shared" si="4"/>
        <v xml:space="preserve"> </v>
      </c>
      <c r="V11" s="33">
        <f t="shared" si="4"/>
        <v>68</v>
      </c>
    </row>
    <row r="12" spans="1:22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5"/>
        <v>68</v>
      </c>
      <c r="F12" s="33" t="str">
        <f t="shared" si="5"/>
        <v xml:space="preserve"> </v>
      </c>
      <c r="G12" s="40"/>
      <c r="H12" s="40"/>
      <c r="I12" s="32" t="str">
        <f t="shared" si="6"/>
        <v xml:space="preserve"> </v>
      </c>
      <c r="J12" s="33" t="str">
        <f t="shared" si="6"/>
        <v xml:space="preserve"> </v>
      </c>
      <c r="K12" s="39"/>
      <c r="L12" s="40"/>
      <c r="M12" s="32" t="str">
        <f t="shared" si="7"/>
        <v xml:space="preserve"> </v>
      </c>
      <c r="N12" s="33" t="str">
        <f t="shared" si="7"/>
        <v xml:space="preserve"> </v>
      </c>
      <c r="O12" s="43"/>
      <c r="P12" s="40"/>
      <c r="Q12" s="32" t="str">
        <f t="shared" si="0"/>
        <v xml:space="preserve"> </v>
      </c>
      <c r="R12" s="33" t="str">
        <f t="shared" si="1"/>
        <v xml:space="preserve"> </v>
      </c>
      <c r="S12" s="83">
        <f t="shared" si="2"/>
        <v>2</v>
      </c>
      <c r="T12" s="32" t="str">
        <f t="shared" si="3"/>
        <v xml:space="preserve"> </v>
      </c>
      <c r="U12" s="32">
        <f t="shared" si="4"/>
        <v>68</v>
      </c>
      <c r="V12" s="33" t="str">
        <f t="shared" si="4"/>
        <v xml:space="preserve"> </v>
      </c>
    </row>
    <row r="13" spans="1:22" ht="15" customHeight="1" x14ac:dyDescent="0.2">
      <c r="A13" s="62">
        <v>7</v>
      </c>
      <c r="B13" s="52" t="s">
        <v>131</v>
      </c>
      <c r="C13" s="39"/>
      <c r="D13" s="40"/>
      <c r="E13" s="32" t="str">
        <f t="shared" si="5"/>
        <v xml:space="preserve"> </v>
      </c>
      <c r="F13" s="33" t="str">
        <f t="shared" si="5"/>
        <v xml:space="preserve"> </v>
      </c>
      <c r="G13" s="40"/>
      <c r="H13" s="40"/>
      <c r="I13" s="32" t="str">
        <f t="shared" si="6"/>
        <v xml:space="preserve"> </v>
      </c>
      <c r="J13" s="33" t="str">
        <f t="shared" si="6"/>
        <v xml:space="preserve"> </v>
      </c>
      <c r="K13" s="39">
        <v>2</v>
      </c>
      <c r="L13" s="40"/>
      <c r="M13" s="32">
        <f t="shared" si="7"/>
        <v>68</v>
      </c>
      <c r="N13" s="33" t="str">
        <f t="shared" si="7"/>
        <v xml:space="preserve"> </v>
      </c>
      <c r="O13" s="43"/>
      <c r="P13" s="40"/>
      <c r="Q13" s="32" t="str">
        <f t="shared" si="0"/>
        <v xml:space="preserve"> </v>
      </c>
      <c r="R13" s="33" t="str">
        <f t="shared" si="1"/>
        <v xml:space="preserve"> </v>
      </c>
      <c r="S13" s="83">
        <v>2</v>
      </c>
      <c r="T13" s="32" t="str">
        <f t="shared" si="3"/>
        <v xml:space="preserve"> </v>
      </c>
      <c r="U13" s="32">
        <f t="shared" si="4"/>
        <v>68</v>
      </c>
      <c r="V13" s="33" t="str">
        <f t="shared" si="4"/>
        <v xml:space="preserve"> </v>
      </c>
    </row>
    <row r="14" spans="1:22" ht="15" customHeight="1" x14ac:dyDescent="0.2">
      <c r="A14" s="62">
        <v>8</v>
      </c>
      <c r="B14" s="52" t="s">
        <v>22</v>
      </c>
      <c r="C14" s="39">
        <v>2</v>
      </c>
      <c r="D14" s="40"/>
      <c r="E14" s="32">
        <f t="shared" ref="E14:E16" si="8">IF(C14&gt;0,C14*34, " ")</f>
        <v>68</v>
      </c>
      <c r="F14" s="33"/>
      <c r="G14" s="40">
        <v>2</v>
      </c>
      <c r="H14" s="40"/>
      <c r="I14" s="32">
        <f t="shared" ref="I14:I16" si="9">IF(G14&gt;0,G14*34, " ")</f>
        <v>68</v>
      </c>
      <c r="J14" s="33"/>
      <c r="K14" s="39"/>
      <c r="L14" s="40"/>
      <c r="M14" s="32" t="str">
        <f t="shared" ref="M14:M17" si="10">IF(K14&gt;0,K14*34, " ")</f>
        <v xml:space="preserve"> </v>
      </c>
      <c r="N14" s="33"/>
      <c r="O14" s="43"/>
      <c r="P14" s="40"/>
      <c r="Q14" s="32" t="str">
        <f t="shared" ref="Q14:Q17" si="11">IF(O14&gt;0,O14*32, " ")</f>
        <v xml:space="preserve"> </v>
      </c>
      <c r="R14" s="33"/>
      <c r="S14" s="83">
        <f t="shared" ref="S14" si="12">IF(C14+G14+K14+O14&gt;0,C14+G14+K14+O14, " ")</f>
        <v>4</v>
      </c>
      <c r="T14" s="32" t="str">
        <f t="shared" ref="T14" si="13">IF(D14+H14+L14+P14&gt;0, D14+H14+L14+P14, " ")</f>
        <v xml:space="preserve"> </v>
      </c>
      <c r="U14" s="32">
        <f t="shared" ref="U14:U16" si="14">IF(S14&lt;&gt;" ", (IF(E14&lt;&gt;" ", E14, 0)+IF(I14&lt;&gt;" ", I14, 0)+IF(M14&lt;&gt;" ", M14, 0)+IF(Q14&lt;&gt;" ", Q14, 0)), " ")</f>
        <v>136</v>
      </c>
      <c r="V14" s="33" t="str">
        <f t="shared" ref="V14" si="15">IF(T14&lt;&gt;" ", (IF(F14&lt;&gt;" ", F14, 0)+IF(J14&lt;&gt;" ", J14, 0)+IF(N14&lt;&gt;" ", N14, 0)+IF(R14&lt;&gt;" ", R14, 0)), " ")</f>
        <v xml:space="preserve"> </v>
      </c>
    </row>
    <row r="15" spans="1:22" ht="15" customHeight="1" x14ac:dyDescent="0.2">
      <c r="A15" s="62">
        <v>9</v>
      </c>
      <c r="B15" s="51" t="s">
        <v>132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9"/>
        <v>34</v>
      </c>
      <c r="J15" s="33"/>
      <c r="K15" s="39">
        <v>1</v>
      </c>
      <c r="L15" s="40"/>
      <c r="M15" s="32">
        <f t="shared" si="10"/>
        <v>34</v>
      </c>
      <c r="N15" s="33"/>
      <c r="O15" s="43">
        <v>1</v>
      </c>
      <c r="P15" s="40"/>
      <c r="Q15" s="32">
        <f t="shared" si="11"/>
        <v>32</v>
      </c>
      <c r="R15" s="33"/>
      <c r="S15" s="84">
        <f t="shared" ref="S15:S16" si="16">C15+G15+K15+O15</f>
        <v>4</v>
      </c>
      <c r="T15" s="94"/>
      <c r="U15" s="94">
        <f t="shared" si="14"/>
        <v>134</v>
      </c>
      <c r="V15" s="103"/>
    </row>
    <row r="16" spans="1:22" ht="15" customHeight="1" x14ac:dyDescent="0.2">
      <c r="A16" s="62">
        <v>10</v>
      </c>
      <c r="B16" s="271" t="s">
        <v>133</v>
      </c>
      <c r="C16" s="39">
        <v>1</v>
      </c>
      <c r="D16" s="40"/>
      <c r="E16" s="32">
        <f t="shared" si="8"/>
        <v>34</v>
      </c>
      <c r="F16" s="33"/>
      <c r="G16" s="40">
        <v>1</v>
      </c>
      <c r="H16" s="40"/>
      <c r="I16" s="32">
        <f t="shared" si="9"/>
        <v>34</v>
      </c>
      <c r="J16" s="33"/>
      <c r="K16" s="39"/>
      <c r="L16" s="40"/>
      <c r="M16" s="32" t="str">
        <f t="shared" si="10"/>
        <v xml:space="preserve"> </v>
      </c>
      <c r="N16" s="33"/>
      <c r="O16" s="43"/>
      <c r="P16" s="40"/>
      <c r="Q16" s="32" t="str">
        <f t="shared" si="11"/>
        <v xml:space="preserve"> </v>
      </c>
      <c r="R16" s="33"/>
      <c r="S16" s="83">
        <f t="shared" si="16"/>
        <v>2</v>
      </c>
      <c r="T16" s="270"/>
      <c r="U16" s="32">
        <f t="shared" si="14"/>
        <v>68</v>
      </c>
      <c r="V16" s="269"/>
    </row>
    <row r="17" spans="1:22" ht="15" customHeight="1" thickBot="1" x14ac:dyDescent="0.25">
      <c r="A17" s="62">
        <v>11</v>
      </c>
      <c r="B17" s="38" t="s">
        <v>134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10"/>
        <v>34</v>
      </c>
      <c r="N17" s="33"/>
      <c r="O17" s="43">
        <v>1</v>
      </c>
      <c r="P17" s="40"/>
      <c r="Q17" s="32">
        <f t="shared" si="11"/>
        <v>32</v>
      </c>
      <c r="R17" s="33"/>
      <c r="S17" s="98">
        <f>C17+G17+K17+O17</f>
        <v>2</v>
      </c>
      <c r="T17" s="75">
        <f>D17+H17+L17+P17</f>
        <v>0</v>
      </c>
      <c r="U17" s="75">
        <f>IF(S17&lt;&gt;" ", (IF(E17&lt;&gt;" ", E17, 0)+IF(I17&lt;&gt;" ", I17, 0)+IF(M17&lt;&gt;" ", M17, 0)+IF(Q17&lt;&gt;" ", Q17, 0)), " ")</f>
        <v>66</v>
      </c>
      <c r="V17" s="76">
        <f>IF(T17&lt;&gt;" ", (IF(F17&lt;&gt;" ", F17, 0)+IF(J17&lt;&gt;" ", J17, 0)+IF(N17&lt;&gt;" ", N17, 0)+IF(R17&lt;&gt;" ", R17, 0)), " ")</f>
        <v>0</v>
      </c>
    </row>
    <row r="18" spans="1:22" ht="15" customHeight="1" thickBot="1" x14ac:dyDescent="0.25">
      <c r="A18" s="298" t="s">
        <v>17</v>
      </c>
      <c r="B18" s="299"/>
      <c r="C18" s="116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2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13" t="s">
        <v>9</v>
      </c>
      <c r="T18" s="11" t="s">
        <v>10</v>
      </c>
      <c r="U18" s="11" t="s">
        <v>9</v>
      </c>
      <c r="V18" s="12" t="s">
        <v>10</v>
      </c>
    </row>
    <row r="19" spans="1:22" ht="15" customHeight="1" x14ac:dyDescent="0.2">
      <c r="A19" s="62">
        <v>1</v>
      </c>
      <c r="B19" s="54" t="s">
        <v>24</v>
      </c>
      <c r="C19" s="77">
        <v>4</v>
      </c>
      <c r="D19" s="44"/>
      <c r="E19" s="82">
        <f>IF(C19&gt;0,C19*34, " ")</f>
        <v>136</v>
      </c>
      <c r="F19" s="110" t="str">
        <f>IF(D19&gt;0,D19*34, " ")</f>
        <v xml:space="preserve"> </v>
      </c>
      <c r="G19" s="57">
        <v>3</v>
      </c>
      <c r="H19" s="44">
        <v>1</v>
      </c>
      <c r="I19" s="82">
        <f>IF(G19&gt;0,G19*34, " ")</f>
        <v>102</v>
      </c>
      <c r="J19" s="110">
        <f>IF(H19&gt;0,H19*34, " ")</f>
        <v>34</v>
      </c>
      <c r="K19" s="77"/>
      <c r="L19" s="44"/>
      <c r="M19" s="82" t="str">
        <f>IF(K19&gt;0,K19*34, " ")</f>
        <v xml:space="preserve"> </v>
      </c>
      <c r="N19" s="110" t="str">
        <f>IF(L19&gt;0,L19*34, " ")</f>
        <v xml:space="preserve"> </v>
      </c>
      <c r="O19" s="57"/>
      <c r="P19" s="44"/>
      <c r="Q19" s="82" t="str">
        <f>IF(O19&gt;0,O19*32, " ")</f>
        <v xml:space="preserve"> </v>
      </c>
      <c r="R19" s="110" t="str">
        <f>IF(P19&gt;0,P19*32, " ")</f>
        <v xml:space="preserve"> </v>
      </c>
      <c r="S19" s="84">
        <f>IF(C19+G19+K19+O19&gt;0,C19+G19+K19+O19, " ")</f>
        <v>7</v>
      </c>
      <c r="T19" s="94">
        <f>IF(D19+H19+L19+P19&gt;0, D19+H19+L19+P19, " ")</f>
        <v>1</v>
      </c>
      <c r="U19" s="94">
        <f>IF(S19&lt;&gt;" ", (IF(E19&lt;&gt;" ", E19, 0)+IF(I19&lt;&gt;" ", I19, 0)+IF(M19&lt;&gt;" ", M19, 0)+IF(Q19&lt;&gt;" ", Q19, 0)), " ")</f>
        <v>238</v>
      </c>
      <c r="V19" s="103">
        <f>IF(T19&lt;&gt;" ", (IF(F19&lt;&gt;" ", F19, 0)+IF(J19&lt;&gt;" ", J19, 0)+IF(N19&lt;&gt;" ", N19, 0)+IF(R19&lt;&gt;" ", R19, 0)), " ")</f>
        <v>34</v>
      </c>
    </row>
    <row r="20" spans="1:22" ht="15" customHeight="1" x14ac:dyDescent="0.2">
      <c r="A20" s="63">
        <v>2</v>
      </c>
      <c r="B20" s="54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IF(O20&gt;0,O20*32, " ")</f>
        <v xml:space="preserve"> </v>
      </c>
      <c r="R20" s="33" t="str">
        <f>IF(P20&gt;0,P20*32, " ")</f>
        <v xml:space="preserve"> </v>
      </c>
      <c r="S20" s="83" t="str">
        <f t="shared" ref="S20:S26" si="17">IF(C20+G20+K20+O20&gt;0,C20+G20+K20+O20, " ")</f>
        <v xml:space="preserve"> </v>
      </c>
      <c r="T20" s="32">
        <f t="shared" ref="T20:T26" si="18">IF(D20+H20+L20+P20&gt;0, D20+H20+L20+P20, " ")</f>
        <v>2</v>
      </c>
      <c r="U20" s="32" t="str">
        <f t="shared" ref="U20:V26" si="19">IF(S20&lt;&gt;" ", (IF(E20&lt;&gt;" ", E20, 0)+IF(I20&lt;&gt;" ", I20, 0)+IF(M20&lt;&gt;" ", M20, 0)+IF(Q20&lt;&gt;" ", Q20, 0)), " ")</f>
        <v xml:space="preserve"> </v>
      </c>
      <c r="V20" s="33">
        <f t="shared" si="19"/>
        <v>68</v>
      </c>
    </row>
    <row r="21" spans="1:22" ht="15" customHeight="1" x14ac:dyDescent="0.2">
      <c r="A21" s="63">
        <v>3</v>
      </c>
      <c r="B21" s="54" t="s">
        <v>69</v>
      </c>
      <c r="C21" s="45">
        <v>2</v>
      </c>
      <c r="D21" s="46"/>
      <c r="E21" s="32">
        <f t="shared" ref="E21:F26" si="20">IF(C21&gt;0,C21*34, " ")</f>
        <v>68</v>
      </c>
      <c r="F21" s="33" t="str">
        <f t="shared" si="20"/>
        <v xml:space="preserve"> </v>
      </c>
      <c r="G21" s="49"/>
      <c r="H21" s="46"/>
      <c r="I21" s="32" t="str">
        <f t="shared" ref="I21:J26" si="21">IF(G21&gt;0,G21*34, " ")</f>
        <v xml:space="preserve"> </v>
      </c>
      <c r="J21" s="33" t="str">
        <f t="shared" si="21"/>
        <v xml:space="preserve"> </v>
      </c>
      <c r="K21" s="45"/>
      <c r="L21" s="46"/>
      <c r="M21" s="32" t="str">
        <f t="shared" ref="M21:N26" si="22">IF(K21&gt;0,K21*34, " ")</f>
        <v xml:space="preserve"> </v>
      </c>
      <c r="N21" s="33" t="str">
        <f t="shared" si="22"/>
        <v xml:space="preserve"> </v>
      </c>
      <c r="O21" s="49"/>
      <c r="P21" s="46"/>
      <c r="Q21" s="32" t="str">
        <f t="shared" ref="Q21:Q37" si="23">IF(O21&gt;0,O21*32, " ")</f>
        <v xml:space="preserve"> </v>
      </c>
      <c r="R21" s="33" t="str">
        <f t="shared" ref="R21:R37" si="24">IF(P21&gt;0,P21*32, " ")</f>
        <v xml:space="preserve"> </v>
      </c>
      <c r="S21" s="83">
        <f t="shared" si="17"/>
        <v>2</v>
      </c>
      <c r="T21" s="32" t="str">
        <f t="shared" si="18"/>
        <v xml:space="preserve"> </v>
      </c>
      <c r="U21" s="32">
        <f t="shared" si="19"/>
        <v>68</v>
      </c>
      <c r="V21" s="33" t="str">
        <f t="shared" si="19"/>
        <v xml:space="preserve"> </v>
      </c>
    </row>
    <row r="22" spans="1:22" ht="15" customHeight="1" x14ac:dyDescent="0.2">
      <c r="A22" s="63">
        <v>4</v>
      </c>
      <c r="B22" s="54" t="s">
        <v>34</v>
      </c>
      <c r="C22" s="45"/>
      <c r="D22" s="46"/>
      <c r="E22" s="32" t="str">
        <f t="shared" si="20"/>
        <v xml:space="preserve"> </v>
      </c>
      <c r="F22" s="33" t="str">
        <f t="shared" si="20"/>
        <v xml:space="preserve"> </v>
      </c>
      <c r="G22" s="49"/>
      <c r="H22" s="46"/>
      <c r="I22" s="32" t="str">
        <f t="shared" si="21"/>
        <v xml:space="preserve"> </v>
      </c>
      <c r="J22" s="33" t="str">
        <f t="shared" si="21"/>
        <v xml:space="preserve"> </v>
      </c>
      <c r="K22" s="45"/>
      <c r="L22" s="46"/>
      <c r="M22" s="32" t="str">
        <f t="shared" si="22"/>
        <v xml:space="preserve"> </v>
      </c>
      <c r="N22" s="33" t="str">
        <f t="shared" si="22"/>
        <v xml:space="preserve"> </v>
      </c>
      <c r="O22" s="49">
        <v>2</v>
      </c>
      <c r="P22" s="46"/>
      <c r="Q22" s="32">
        <f t="shared" si="23"/>
        <v>64</v>
      </c>
      <c r="R22" s="33" t="str">
        <f t="shared" si="24"/>
        <v xml:space="preserve"> </v>
      </c>
      <c r="S22" s="83">
        <f t="shared" si="17"/>
        <v>2</v>
      </c>
      <c r="T22" s="32" t="str">
        <f t="shared" si="18"/>
        <v xml:space="preserve"> </v>
      </c>
      <c r="U22" s="32">
        <f t="shared" si="19"/>
        <v>64</v>
      </c>
      <c r="V22" s="33" t="str">
        <f t="shared" si="19"/>
        <v xml:space="preserve"> </v>
      </c>
    </row>
    <row r="23" spans="1:22" ht="15" customHeight="1" x14ac:dyDescent="0.2">
      <c r="A23" s="63">
        <v>5</v>
      </c>
      <c r="B23" s="54" t="s">
        <v>91</v>
      </c>
      <c r="C23" s="45"/>
      <c r="D23" s="46"/>
      <c r="E23" s="32" t="str">
        <f t="shared" si="20"/>
        <v xml:space="preserve"> </v>
      </c>
      <c r="F23" s="33" t="str">
        <f t="shared" si="20"/>
        <v xml:space="preserve"> </v>
      </c>
      <c r="G23" s="49"/>
      <c r="H23" s="46">
        <v>2</v>
      </c>
      <c r="I23" s="32" t="str">
        <f t="shared" si="21"/>
        <v xml:space="preserve"> </v>
      </c>
      <c r="J23" s="33">
        <f t="shared" si="21"/>
        <v>68</v>
      </c>
      <c r="K23" s="45"/>
      <c r="L23" s="46">
        <v>2</v>
      </c>
      <c r="M23" s="32" t="str">
        <f t="shared" si="22"/>
        <v xml:space="preserve"> </v>
      </c>
      <c r="N23" s="33">
        <f t="shared" si="22"/>
        <v>68</v>
      </c>
      <c r="O23" s="49"/>
      <c r="P23" s="46"/>
      <c r="Q23" s="32" t="str">
        <f t="shared" si="23"/>
        <v xml:space="preserve"> </v>
      </c>
      <c r="R23" s="33" t="str">
        <f t="shared" si="24"/>
        <v xml:space="preserve"> </v>
      </c>
      <c r="S23" s="83" t="str">
        <f t="shared" si="17"/>
        <v xml:space="preserve"> </v>
      </c>
      <c r="T23" s="32">
        <f t="shared" si="18"/>
        <v>4</v>
      </c>
      <c r="U23" s="32" t="str">
        <f t="shared" si="19"/>
        <v xml:space="preserve"> </v>
      </c>
      <c r="V23" s="33">
        <f t="shared" si="19"/>
        <v>136</v>
      </c>
    </row>
    <row r="24" spans="1:22" ht="15" customHeight="1" x14ac:dyDescent="0.2">
      <c r="A24" s="63">
        <v>6</v>
      </c>
      <c r="B24" s="55" t="s">
        <v>55</v>
      </c>
      <c r="C24" s="45"/>
      <c r="D24" s="46"/>
      <c r="E24" s="32" t="str">
        <f t="shared" si="20"/>
        <v xml:space="preserve"> </v>
      </c>
      <c r="F24" s="33" t="str">
        <f t="shared" si="20"/>
        <v xml:space="preserve"> </v>
      </c>
      <c r="G24" s="49">
        <v>2</v>
      </c>
      <c r="H24" s="46">
        <v>1</v>
      </c>
      <c r="I24" s="32">
        <f t="shared" si="21"/>
        <v>68</v>
      </c>
      <c r="J24" s="33">
        <f t="shared" si="21"/>
        <v>34</v>
      </c>
      <c r="K24" s="49"/>
      <c r="L24" s="46"/>
      <c r="M24" s="32" t="str">
        <f t="shared" si="22"/>
        <v xml:space="preserve"> </v>
      </c>
      <c r="N24" s="33" t="str">
        <f t="shared" si="22"/>
        <v xml:space="preserve"> </v>
      </c>
      <c r="O24" s="49"/>
      <c r="P24" s="46"/>
      <c r="Q24" s="32" t="str">
        <f t="shared" si="23"/>
        <v xml:space="preserve"> </v>
      </c>
      <c r="R24" s="33" t="str">
        <f t="shared" si="24"/>
        <v xml:space="preserve"> </v>
      </c>
      <c r="S24" s="83">
        <f t="shared" si="17"/>
        <v>2</v>
      </c>
      <c r="T24" s="32">
        <f t="shared" si="18"/>
        <v>1</v>
      </c>
      <c r="U24" s="32">
        <f t="shared" si="19"/>
        <v>68</v>
      </c>
      <c r="V24" s="33">
        <f t="shared" si="19"/>
        <v>34</v>
      </c>
    </row>
    <row r="25" spans="1:22" ht="15" customHeight="1" x14ac:dyDescent="0.2">
      <c r="A25" s="62">
        <v>7</v>
      </c>
      <c r="B25" s="54" t="s">
        <v>85</v>
      </c>
      <c r="C25" s="45"/>
      <c r="D25" s="46"/>
      <c r="E25" s="32" t="str">
        <f t="shared" si="20"/>
        <v xml:space="preserve"> </v>
      </c>
      <c r="F25" s="33" t="str">
        <f t="shared" si="20"/>
        <v xml:space="preserve"> </v>
      </c>
      <c r="G25" s="49">
        <v>2</v>
      </c>
      <c r="H25" s="46">
        <v>1</v>
      </c>
      <c r="I25" s="32">
        <f t="shared" si="21"/>
        <v>68</v>
      </c>
      <c r="J25" s="33">
        <f t="shared" si="21"/>
        <v>34</v>
      </c>
      <c r="K25" s="49">
        <v>2</v>
      </c>
      <c r="L25" s="46">
        <v>1</v>
      </c>
      <c r="M25" s="32">
        <f t="shared" si="22"/>
        <v>68</v>
      </c>
      <c r="N25" s="33">
        <f t="shared" si="22"/>
        <v>34</v>
      </c>
      <c r="O25" s="49"/>
      <c r="P25" s="46"/>
      <c r="Q25" s="32" t="str">
        <f t="shared" si="23"/>
        <v xml:space="preserve"> </v>
      </c>
      <c r="R25" s="33" t="str">
        <f t="shared" si="24"/>
        <v xml:space="preserve"> </v>
      </c>
      <c r="S25" s="83">
        <f t="shared" si="17"/>
        <v>4</v>
      </c>
      <c r="T25" s="32">
        <f t="shared" si="18"/>
        <v>2</v>
      </c>
      <c r="U25" s="32">
        <f t="shared" si="19"/>
        <v>136</v>
      </c>
      <c r="V25" s="33">
        <f t="shared" si="19"/>
        <v>68</v>
      </c>
    </row>
    <row r="26" spans="1:22" ht="15" customHeight="1" x14ac:dyDescent="0.2">
      <c r="A26" s="63">
        <v>8</v>
      </c>
      <c r="B26" s="54" t="s">
        <v>35</v>
      </c>
      <c r="C26" s="45"/>
      <c r="D26" s="46"/>
      <c r="E26" s="32" t="str">
        <f t="shared" si="20"/>
        <v xml:space="preserve"> </v>
      </c>
      <c r="F26" s="33"/>
      <c r="G26" s="49"/>
      <c r="H26" s="46"/>
      <c r="I26" s="32" t="str">
        <f t="shared" si="21"/>
        <v xml:space="preserve"> </v>
      </c>
      <c r="J26" s="33"/>
      <c r="K26" s="49">
        <v>2</v>
      </c>
      <c r="L26" s="46">
        <v>1</v>
      </c>
      <c r="M26" s="32">
        <f t="shared" si="22"/>
        <v>68</v>
      </c>
      <c r="N26" s="33">
        <v>34</v>
      </c>
      <c r="O26" s="49"/>
      <c r="P26" s="46"/>
      <c r="Q26" s="32" t="str">
        <f t="shared" si="23"/>
        <v xml:space="preserve"> </v>
      </c>
      <c r="R26" s="33" t="str">
        <f t="shared" si="24"/>
        <v xml:space="preserve"> </v>
      </c>
      <c r="S26" s="83">
        <f t="shared" si="17"/>
        <v>2</v>
      </c>
      <c r="T26" s="32">
        <f t="shared" si="18"/>
        <v>1</v>
      </c>
      <c r="U26" s="32">
        <f t="shared" si="19"/>
        <v>68</v>
      </c>
      <c r="V26" s="33">
        <f t="shared" si="19"/>
        <v>34</v>
      </c>
    </row>
    <row r="27" spans="1:22" ht="15" customHeight="1" x14ac:dyDescent="0.2">
      <c r="A27" s="62">
        <v>9</v>
      </c>
      <c r="B27" s="55" t="s">
        <v>92</v>
      </c>
      <c r="C27" s="45"/>
      <c r="D27" s="46"/>
      <c r="E27" s="32"/>
      <c r="F27" s="33"/>
      <c r="G27" s="49">
        <v>2</v>
      </c>
      <c r="H27" s="46"/>
      <c r="I27" s="32">
        <f>IF(G27&gt;0,G27*34, " ")</f>
        <v>68</v>
      </c>
      <c r="J27" s="33" t="str">
        <f>IF(H27&gt;0,H27*34, " ")</f>
        <v xml:space="preserve"> </v>
      </c>
      <c r="K27" s="49">
        <v>2</v>
      </c>
      <c r="L27" s="46"/>
      <c r="M27" s="32">
        <f>IF(K27&gt;0,K27*34, " ")</f>
        <v>68</v>
      </c>
      <c r="N27" s="33" t="str">
        <f>IF(L27&gt;0,L27*34, " ")</f>
        <v xml:space="preserve"> </v>
      </c>
      <c r="O27" s="49"/>
      <c r="P27" s="46"/>
      <c r="Q27" s="32" t="str">
        <f t="shared" si="23"/>
        <v xml:space="preserve"> </v>
      </c>
      <c r="R27" s="33" t="str">
        <f t="shared" si="24"/>
        <v xml:space="preserve"> </v>
      </c>
      <c r="S27" s="83">
        <f>IF(C27+G27+K27+O27&gt;0,C27+G27+K27+O27, " ")</f>
        <v>4</v>
      </c>
      <c r="T27" s="32" t="str">
        <f>IF(D27+H27+L27+P27&gt;0, D27+H27+L27+P27, " ")</f>
        <v xml:space="preserve"> </v>
      </c>
      <c r="U27" s="32">
        <f>IF(S27&lt;&gt;" ", (IF(E27&lt;&gt;" ", E27, 0)+IF(I27&lt;&gt;" ", I27, 0)+IF(M27&lt;&gt;" ", M27, 0)+IF(Q27&lt;&gt;" ", Q27, 0)), " ")</f>
        <v>136</v>
      </c>
      <c r="V27" s="33" t="str">
        <f>IF(T27&lt;&gt;" ", (IF(F27&lt;&gt;" ", F27, 0)+IF(J27&lt;&gt;" ", J27, 0)+IF(N27&lt;&gt;" ", N27, 0)+IF(R27&lt;&gt;" ", R27, 0)), " ")</f>
        <v xml:space="preserve"> </v>
      </c>
    </row>
    <row r="28" spans="1:22" ht="15" customHeight="1" x14ac:dyDescent="0.2">
      <c r="A28" s="62">
        <v>10</v>
      </c>
      <c r="B28" s="55" t="s">
        <v>93</v>
      </c>
      <c r="C28" s="45"/>
      <c r="D28" s="46"/>
      <c r="E28" s="32"/>
      <c r="F28" s="33"/>
      <c r="G28" s="49"/>
      <c r="H28" s="46"/>
      <c r="I28" s="32" t="str">
        <f>IF(G28&gt;0,G28*34, " ")</f>
        <v xml:space="preserve"> </v>
      </c>
      <c r="J28" s="33" t="str">
        <f>IF(H28&gt;0,H28*34, " ")</f>
        <v xml:space="preserve"> </v>
      </c>
      <c r="K28" s="49">
        <v>3</v>
      </c>
      <c r="L28" s="46"/>
      <c r="M28" s="32">
        <f>IF(K28&gt;0,K28*34, " ")</f>
        <v>102</v>
      </c>
      <c r="N28" s="33" t="str">
        <f>IF(L28&gt;0,L28*34, " ")</f>
        <v xml:space="preserve"> </v>
      </c>
      <c r="O28" s="49">
        <v>2</v>
      </c>
      <c r="P28" s="46"/>
      <c r="Q28" s="32">
        <f t="shared" si="23"/>
        <v>64</v>
      </c>
      <c r="R28" s="33" t="str">
        <f t="shared" si="24"/>
        <v xml:space="preserve"> </v>
      </c>
      <c r="S28" s="83">
        <f t="shared" ref="S28:S35" si="25">IF(C28+G28+K28+O28&gt;0,C28+G28+K28+O28, " ")</f>
        <v>5</v>
      </c>
      <c r="T28" s="32" t="str">
        <f t="shared" ref="T28:T35" si="26">IF(D28+H28+L28+P28&gt;0, D28+H28+L28+P28, " ")</f>
        <v xml:space="preserve"> </v>
      </c>
      <c r="U28" s="32">
        <f t="shared" ref="U28:V34" si="27">IF(S28&lt;&gt;" ", (IF(E28&lt;&gt;" ", E28, 0)+IF(I28&lt;&gt;" ", I28, 0)+IF(M28&lt;&gt;" ", M28, 0)+IF(Q28&lt;&gt;" ", Q28, 0)), " ")</f>
        <v>166</v>
      </c>
      <c r="V28" s="33" t="str">
        <f t="shared" si="27"/>
        <v xml:space="preserve"> </v>
      </c>
    </row>
    <row r="29" spans="1:22" ht="15" customHeight="1" x14ac:dyDescent="0.2">
      <c r="A29" s="63">
        <v>11</v>
      </c>
      <c r="B29" s="81" t="s">
        <v>72</v>
      </c>
      <c r="C29" s="49"/>
      <c r="D29" s="46"/>
      <c r="E29" s="32" t="str">
        <f>IF(C29&gt;0,C29*34, " ")</f>
        <v xml:space="preserve"> </v>
      </c>
      <c r="F29" s="33" t="str">
        <f>IF(D29&gt;0,D29*34, " ")</f>
        <v xml:space="preserve"> </v>
      </c>
      <c r="G29" s="49"/>
      <c r="H29" s="46"/>
      <c r="I29" s="32" t="str">
        <f t="shared" ref="I29:J34" si="28">IF(G29&gt;0,G29*34, " ")</f>
        <v xml:space="preserve"> </v>
      </c>
      <c r="J29" s="33" t="str">
        <f t="shared" si="28"/>
        <v xml:space="preserve"> </v>
      </c>
      <c r="K29" s="49"/>
      <c r="L29" s="46"/>
      <c r="M29" s="32" t="str">
        <f t="shared" ref="M29:N34" si="29">IF(K29&gt;0,K29*34, " ")</f>
        <v xml:space="preserve"> </v>
      </c>
      <c r="N29" s="33" t="str">
        <f t="shared" si="29"/>
        <v xml:space="preserve"> </v>
      </c>
      <c r="O29" s="49">
        <v>1</v>
      </c>
      <c r="P29" s="46">
        <v>1</v>
      </c>
      <c r="Q29" s="32">
        <f t="shared" si="23"/>
        <v>32</v>
      </c>
      <c r="R29" s="33">
        <f t="shared" si="24"/>
        <v>32</v>
      </c>
      <c r="S29" s="83">
        <f t="shared" si="25"/>
        <v>1</v>
      </c>
      <c r="T29" s="32">
        <f t="shared" si="26"/>
        <v>1</v>
      </c>
      <c r="U29" s="32">
        <f t="shared" si="27"/>
        <v>32</v>
      </c>
      <c r="V29" s="33">
        <f t="shared" si="27"/>
        <v>32</v>
      </c>
    </row>
    <row r="30" spans="1:22" ht="15" customHeight="1" x14ac:dyDescent="0.2">
      <c r="A30" s="62">
        <v>12</v>
      </c>
      <c r="B30" s="111" t="s">
        <v>73</v>
      </c>
      <c r="C30" s="45"/>
      <c r="D30" s="46"/>
      <c r="E30" s="32" t="str">
        <f>IF(C30&gt;0,C30*34, " ")</f>
        <v xml:space="preserve"> </v>
      </c>
      <c r="F30" s="33" t="str">
        <f>IF(D30&gt;0,D30*34, " ")</f>
        <v xml:space="preserve"> </v>
      </c>
      <c r="G30" s="49"/>
      <c r="H30" s="46"/>
      <c r="I30" s="32" t="str">
        <f t="shared" si="28"/>
        <v xml:space="preserve"> </v>
      </c>
      <c r="J30" s="33" t="str">
        <f t="shared" si="28"/>
        <v xml:space="preserve"> </v>
      </c>
      <c r="K30" s="49"/>
      <c r="L30" s="46"/>
      <c r="M30" s="32" t="str">
        <f t="shared" si="29"/>
        <v xml:space="preserve"> </v>
      </c>
      <c r="N30" s="33" t="str">
        <f t="shared" si="29"/>
        <v xml:space="preserve"> </v>
      </c>
      <c r="O30" s="49">
        <v>2</v>
      </c>
      <c r="P30" s="46">
        <v>1</v>
      </c>
      <c r="Q30" s="32">
        <f t="shared" si="23"/>
        <v>64</v>
      </c>
      <c r="R30" s="33">
        <f t="shared" si="24"/>
        <v>32</v>
      </c>
      <c r="S30" s="83">
        <f t="shared" si="25"/>
        <v>2</v>
      </c>
      <c r="T30" s="32">
        <f t="shared" si="26"/>
        <v>1</v>
      </c>
      <c r="U30" s="32">
        <f t="shared" si="27"/>
        <v>64</v>
      </c>
      <c r="V30" s="33">
        <f t="shared" si="27"/>
        <v>32</v>
      </c>
    </row>
    <row r="31" spans="1:22" ht="15" customHeight="1" x14ac:dyDescent="0.2">
      <c r="A31" s="62">
        <v>13</v>
      </c>
      <c r="B31" s="38" t="s">
        <v>74</v>
      </c>
      <c r="C31" s="45"/>
      <c r="D31" s="46"/>
      <c r="E31" s="32" t="str">
        <f t="shared" ref="E31:F36" si="30">IF(C31&gt;0,C31*34, " ")</f>
        <v xml:space="preserve"> </v>
      </c>
      <c r="F31" s="33" t="str">
        <f t="shared" si="30"/>
        <v xml:space="preserve"> </v>
      </c>
      <c r="G31" s="49"/>
      <c r="H31" s="46"/>
      <c r="I31" s="32" t="str">
        <f t="shared" si="28"/>
        <v xml:space="preserve"> </v>
      </c>
      <c r="J31" s="33" t="str">
        <f t="shared" si="28"/>
        <v xml:space="preserve"> </v>
      </c>
      <c r="K31" s="49"/>
      <c r="L31" s="46"/>
      <c r="M31" s="32" t="str">
        <f t="shared" si="29"/>
        <v xml:space="preserve"> </v>
      </c>
      <c r="N31" s="33" t="str">
        <f t="shared" si="29"/>
        <v xml:space="preserve"> </v>
      </c>
      <c r="O31" s="49"/>
      <c r="P31" s="46">
        <v>2</v>
      </c>
      <c r="Q31" s="32" t="str">
        <f t="shared" si="23"/>
        <v xml:space="preserve"> </v>
      </c>
      <c r="R31" s="33">
        <f t="shared" si="24"/>
        <v>64</v>
      </c>
      <c r="S31" s="83" t="str">
        <f t="shared" si="25"/>
        <v xml:space="preserve"> </v>
      </c>
      <c r="T31" s="32">
        <f t="shared" si="26"/>
        <v>2</v>
      </c>
      <c r="U31" s="32" t="str">
        <f t="shared" si="27"/>
        <v xml:space="preserve"> </v>
      </c>
      <c r="V31" s="33">
        <f t="shared" si="27"/>
        <v>64</v>
      </c>
    </row>
    <row r="32" spans="1:22" ht="15" customHeight="1" x14ac:dyDescent="0.2">
      <c r="A32" s="63">
        <v>14</v>
      </c>
      <c r="B32" s="38" t="s">
        <v>64</v>
      </c>
      <c r="C32" s="45">
        <v>2</v>
      </c>
      <c r="D32" s="46"/>
      <c r="E32" s="32">
        <f t="shared" si="30"/>
        <v>68</v>
      </c>
      <c r="F32" s="33" t="str">
        <f t="shared" si="30"/>
        <v xml:space="preserve"> </v>
      </c>
      <c r="G32" s="49"/>
      <c r="H32" s="46"/>
      <c r="I32" s="32" t="str">
        <f t="shared" si="28"/>
        <v xml:space="preserve"> </v>
      </c>
      <c r="J32" s="33" t="str">
        <f t="shared" si="28"/>
        <v xml:space="preserve"> </v>
      </c>
      <c r="K32" s="49"/>
      <c r="L32" s="46"/>
      <c r="M32" s="32" t="str">
        <f t="shared" si="29"/>
        <v xml:space="preserve"> </v>
      </c>
      <c r="N32" s="33" t="str">
        <f t="shared" si="29"/>
        <v xml:space="preserve"> </v>
      </c>
      <c r="O32" s="49"/>
      <c r="P32" s="46"/>
      <c r="Q32" s="32" t="str">
        <f t="shared" si="23"/>
        <v xml:space="preserve"> </v>
      </c>
      <c r="R32" s="33" t="str">
        <f t="shared" si="24"/>
        <v xml:space="preserve"> </v>
      </c>
      <c r="S32" s="83">
        <f t="shared" si="25"/>
        <v>2</v>
      </c>
      <c r="T32" s="32" t="str">
        <f t="shared" si="26"/>
        <v xml:space="preserve"> </v>
      </c>
      <c r="U32" s="32">
        <f t="shared" si="27"/>
        <v>68</v>
      </c>
      <c r="V32" s="33" t="str">
        <f t="shared" si="27"/>
        <v xml:space="preserve"> </v>
      </c>
    </row>
    <row r="33" spans="1:22" ht="15" customHeight="1" x14ac:dyDescent="0.2">
      <c r="A33" s="62">
        <v>15</v>
      </c>
      <c r="B33" s="38" t="s">
        <v>58</v>
      </c>
      <c r="C33" s="45"/>
      <c r="D33" s="46"/>
      <c r="E33" s="32" t="str">
        <f t="shared" si="30"/>
        <v xml:space="preserve"> </v>
      </c>
      <c r="F33" s="33" t="str">
        <f t="shared" si="30"/>
        <v xml:space="preserve"> </v>
      </c>
      <c r="G33" s="49"/>
      <c r="H33" s="46"/>
      <c r="I33" s="32" t="str">
        <f t="shared" si="28"/>
        <v xml:space="preserve"> </v>
      </c>
      <c r="J33" s="33" t="str">
        <f t="shared" si="28"/>
        <v xml:space="preserve"> </v>
      </c>
      <c r="K33" s="49"/>
      <c r="L33" s="46"/>
      <c r="M33" s="32" t="str">
        <f t="shared" si="29"/>
        <v xml:space="preserve"> </v>
      </c>
      <c r="N33" s="33" t="str">
        <f t="shared" si="29"/>
        <v xml:space="preserve"> </v>
      </c>
      <c r="O33" s="49">
        <v>2</v>
      </c>
      <c r="P33" s="46"/>
      <c r="Q33" s="32">
        <f t="shared" si="23"/>
        <v>64</v>
      </c>
      <c r="R33" s="33" t="str">
        <f t="shared" si="24"/>
        <v xml:space="preserve"> </v>
      </c>
      <c r="S33" s="83">
        <f t="shared" si="25"/>
        <v>2</v>
      </c>
      <c r="T33" s="32" t="str">
        <f t="shared" si="26"/>
        <v xml:space="preserve"> </v>
      </c>
      <c r="U33" s="32">
        <f t="shared" si="27"/>
        <v>64</v>
      </c>
      <c r="V33" s="33" t="str">
        <f t="shared" si="27"/>
        <v xml:space="preserve"> </v>
      </c>
    </row>
    <row r="34" spans="1:22" ht="15" customHeight="1" x14ac:dyDescent="0.2">
      <c r="A34" s="63">
        <v>16</v>
      </c>
      <c r="B34" s="117" t="s">
        <v>30</v>
      </c>
      <c r="C34" s="45"/>
      <c r="D34" s="46"/>
      <c r="E34" s="32" t="str">
        <f t="shared" si="30"/>
        <v xml:space="preserve"> </v>
      </c>
      <c r="F34" s="33" t="str">
        <f t="shared" si="30"/>
        <v xml:space="preserve"> </v>
      </c>
      <c r="G34" s="49"/>
      <c r="H34" s="46"/>
      <c r="I34" s="32" t="str">
        <f t="shared" si="28"/>
        <v xml:space="preserve"> </v>
      </c>
      <c r="J34" s="33"/>
      <c r="K34" s="49"/>
      <c r="L34" s="46"/>
      <c r="M34" s="32" t="str">
        <f t="shared" si="29"/>
        <v xml:space="preserve"> </v>
      </c>
      <c r="N34" s="33"/>
      <c r="O34" s="49">
        <v>2</v>
      </c>
      <c r="P34" s="46"/>
      <c r="Q34" s="32">
        <f t="shared" si="23"/>
        <v>64</v>
      </c>
      <c r="R34" s="33" t="str">
        <f t="shared" si="24"/>
        <v xml:space="preserve"> </v>
      </c>
      <c r="S34" s="83">
        <f t="shared" si="25"/>
        <v>2</v>
      </c>
      <c r="T34" s="32" t="str">
        <f t="shared" si="26"/>
        <v xml:space="preserve"> </v>
      </c>
      <c r="U34" s="32">
        <f t="shared" si="27"/>
        <v>64</v>
      </c>
      <c r="V34" s="33" t="str">
        <f t="shared" si="27"/>
        <v xml:space="preserve"> </v>
      </c>
    </row>
    <row r="35" spans="1:22" ht="15" customHeight="1" x14ac:dyDescent="0.2">
      <c r="A35" s="112">
        <v>17</v>
      </c>
      <c r="B35" s="118" t="s">
        <v>29</v>
      </c>
      <c r="C35" s="47"/>
      <c r="D35" s="48">
        <v>2</v>
      </c>
      <c r="E35" s="32" t="str">
        <f t="shared" si="30"/>
        <v xml:space="preserve"> </v>
      </c>
      <c r="F35" s="33">
        <f t="shared" si="30"/>
        <v>68</v>
      </c>
      <c r="G35" s="49"/>
      <c r="H35" s="46">
        <v>2</v>
      </c>
      <c r="I35" s="32"/>
      <c r="J35" s="33">
        <v>68</v>
      </c>
      <c r="K35" s="49"/>
      <c r="L35" s="113">
        <v>4</v>
      </c>
      <c r="M35" s="32"/>
      <c r="N35" s="33">
        <v>136</v>
      </c>
      <c r="O35" s="49"/>
      <c r="P35" s="113">
        <v>4</v>
      </c>
      <c r="Q35" s="32" t="str">
        <f t="shared" si="23"/>
        <v xml:space="preserve"> </v>
      </c>
      <c r="R35" s="33">
        <f t="shared" si="24"/>
        <v>128</v>
      </c>
      <c r="S35" s="83" t="str">
        <f t="shared" si="25"/>
        <v xml:space="preserve"> </v>
      </c>
      <c r="T35" s="32">
        <f t="shared" si="26"/>
        <v>12</v>
      </c>
      <c r="U35" s="32" t="str">
        <f>IF(S35&lt;&gt;" ", (IF(E35&lt;&gt;" ", E35, 0)+IF(I35&lt;&gt;" ", I35, 0)+IF(M35&lt;&gt;" ", M35, 0)+IF(Q35&lt;&gt;" ", Q35, 0)), " ")</f>
        <v xml:space="preserve"> </v>
      </c>
      <c r="V35" s="33">
        <f>IF(T35&lt;&gt;" ", (IF(F35&lt;&gt;" ", F35, 0)+IF(J35&lt;&gt;" ", J35, 0)+IF(N35&lt;&gt;" ", N35, 0)+IF(R35&lt;&gt;" ", R35, 0)), " ")</f>
        <v>400</v>
      </c>
    </row>
    <row r="36" spans="1:22" ht="15" customHeight="1" x14ac:dyDescent="0.2">
      <c r="A36" s="63">
        <v>18</v>
      </c>
      <c r="B36" s="109" t="s">
        <v>83</v>
      </c>
      <c r="C36" s="45"/>
      <c r="D36" s="46"/>
      <c r="E36" s="32" t="str">
        <f t="shared" si="30"/>
        <v xml:space="preserve"> </v>
      </c>
      <c r="F36" s="33"/>
      <c r="G36" s="45"/>
      <c r="H36" s="46"/>
      <c r="I36" s="32"/>
      <c r="J36" s="33"/>
      <c r="K36" s="45"/>
      <c r="L36" s="113"/>
      <c r="M36" s="32"/>
      <c r="N36" s="33"/>
      <c r="O36" s="49"/>
      <c r="P36" s="113"/>
      <c r="Q36" s="32" t="str">
        <f t="shared" si="23"/>
        <v xml:space="preserve"> </v>
      </c>
      <c r="R36" s="33" t="str">
        <f t="shared" si="24"/>
        <v xml:space="preserve"> </v>
      </c>
      <c r="S36" s="31"/>
      <c r="T36" s="32"/>
      <c r="U36" s="32"/>
      <c r="V36" s="33"/>
    </row>
    <row r="37" spans="1:22" ht="15" customHeight="1" thickBot="1" x14ac:dyDescent="0.25">
      <c r="A37" s="65">
        <v>19</v>
      </c>
      <c r="B37" s="109" t="s">
        <v>84</v>
      </c>
      <c r="C37" s="73"/>
      <c r="D37" s="74"/>
      <c r="E37" s="75"/>
      <c r="F37" s="114"/>
      <c r="G37" s="73"/>
      <c r="H37" s="74"/>
      <c r="I37" s="75"/>
      <c r="J37" s="76"/>
      <c r="K37" s="73"/>
      <c r="L37" s="115"/>
      <c r="M37" s="75"/>
      <c r="N37" s="76"/>
      <c r="O37" s="73"/>
      <c r="P37" s="115"/>
      <c r="Q37" s="32" t="str">
        <f t="shared" si="23"/>
        <v xml:space="preserve"> </v>
      </c>
      <c r="R37" s="33" t="str">
        <f t="shared" si="24"/>
        <v xml:space="preserve"> </v>
      </c>
      <c r="S37" s="104"/>
      <c r="T37" s="75"/>
      <c r="U37" s="75"/>
      <c r="V37" s="76"/>
    </row>
    <row r="38" spans="1:22" ht="15" customHeight="1" thickBot="1" x14ac:dyDescent="0.25">
      <c r="A38" s="294" t="s">
        <v>18</v>
      </c>
      <c r="B38" s="295"/>
      <c r="C38" s="68">
        <f>SUM(C7:C15)</f>
        <v>16</v>
      </c>
      <c r="D38" s="16">
        <f t="shared" ref="D38:J38" si="31">SUM(D7:D17)</f>
        <v>2</v>
      </c>
      <c r="E38" s="69">
        <f>SUM(E7:E15)</f>
        <v>544</v>
      </c>
      <c r="F38" s="17">
        <f t="shared" si="31"/>
        <v>68</v>
      </c>
      <c r="G38" s="68">
        <f>SUM(G7:G15)</f>
        <v>14</v>
      </c>
      <c r="H38" s="16">
        <f t="shared" si="31"/>
        <v>0</v>
      </c>
      <c r="I38" s="69">
        <f>SUM(I7:I15)</f>
        <v>476</v>
      </c>
      <c r="J38" s="17">
        <f t="shared" si="31"/>
        <v>0</v>
      </c>
      <c r="K38" s="68">
        <f>SUM(K7:K15)</f>
        <v>13</v>
      </c>
      <c r="L38" s="16">
        <f t="shared" ref="L38:R38" si="32">SUM(L7:L17)</f>
        <v>0</v>
      </c>
      <c r="M38" s="69">
        <f>SUM(M7:M15)</f>
        <v>442</v>
      </c>
      <c r="N38" s="17">
        <f t="shared" si="32"/>
        <v>0</v>
      </c>
      <c r="O38" s="68">
        <f>SUM(O7:O15)</f>
        <v>11</v>
      </c>
      <c r="P38" s="16">
        <f t="shared" si="32"/>
        <v>0</v>
      </c>
      <c r="Q38" s="69">
        <f>SUM(Q7:Q15)</f>
        <v>352</v>
      </c>
      <c r="R38" s="17">
        <f t="shared" si="32"/>
        <v>0</v>
      </c>
      <c r="S38" s="108">
        <f>SUM(S7:S15)</f>
        <v>54</v>
      </c>
      <c r="T38" s="92">
        <f>SUM(T7:T17)</f>
        <v>2</v>
      </c>
      <c r="U38" s="106">
        <f>SUM(U7:U15)</f>
        <v>1814</v>
      </c>
      <c r="V38" s="93">
        <f>SUM(V7:V17)</f>
        <v>68</v>
      </c>
    </row>
    <row r="39" spans="1:22" ht="15" customHeight="1" thickBot="1" x14ac:dyDescent="0.25">
      <c r="A39" s="296" t="s">
        <v>19</v>
      </c>
      <c r="B39" s="297"/>
      <c r="C39" s="18">
        <f t="shared" ref="C39:V39" si="33">SUM(C19:C35)</f>
        <v>8</v>
      </c>
      <c r="D39" s="19">
        <f t="shared" si="33"/>
        <v>4</v>
      </c>
      <c r="E39" s="19">
        <f t="shared" si="33"/>
        <v>272</v>
      </c>
      <c r="F39" s="20">
        <f t="shared" si="33"/>
        <v>136</v>
      </c>
      <c r="G39" s="18">
        <f t="shared" si="33"/>
        <v>9</v>
      </c>
      <c r="H39" s="19">
        <f t="shared" si="33"/>
        <v>7</v>
      </c>
      <c r="I39" s="19">
        <f t="shared" si="33"/>
        <v>306</v>
      </c>
      <c r="J39" s="20">
        <f t="shared" si="33"/>
        <v>238</v>
      </c>
      <c r="K39" s="18">
        <f t="shared" si="33"/>
        <v>9</v>
      </c>
      <c r="L39" s="19">
        <f t="shared" si="33"/>
        <v>8</v>
      </c>
      <c r="M39" s="19">
        <f t="shared" si="33"/>
        <v>306</v>
      </c>
      <c r="N39" s="20">
        <f t="shared" si="33"/>
        <v>272</v>
      </c>
      <c r="O39" s="18">
        <f t="shared" si="33"/>
        <v>11</v>
      </c>
      <c r="P39" s="19">
        <f t="shared" si="33"/>
        <v>8</v>
      </c>
      <c r="Q39" s="19">
        <f t="shared" si="33"/>
        <v>352</v>
      </c>
      <c r="R39" s="20">
        <f t="shared" si="33"/>
        <v>256</v>
      </c>
      <c r="S39" s="100">
        <f t="shared" si="33"/>
        <v>37</v>
      </c>
      <c r="T39" s="19">
        <f t="shared" si="33"/>
        <v>27</v>
      </c>
      <c r="U39" s="19">
        <f t="shared" si="33"/>
        <v>1236</v>
      </c>
      <c r="V39" s="20">
        <f t="shared" si="33"/>
        <v>902</v>
      </c>
    </row>
    <row r="40" spans="1:22" ht="15" customHeight="1" thickTop="1" thickBot="1" x14ac:dyDescent="0.25">
      <c r="A40" s="286" t="s">
        <v>20</v>
      </c>
      <c r="B40" s="287"/>
      <c r="C40" s="22">
        <f>C38+C39</f>
        <v>24</v>
      </c>
      <c r="D40" s="23">
        <f t="shared" ref="D40:V40" si="34">D38+D39</f>
        <v>6</v>
      </c>
      <c r="E40" s="23">
        <f t="shared" si="34"/>
        <v>816</v>
      </c>
      <c r="F40" s="24">
        <f t="shared" si="34"/>
        <v>204</v>
      </c>
      <c r="G40" s="22">
        <f t="shared" si="34"/>
        <v>23</v>
      </c>
      <c r="H40" s="23">
        <f t="shared" si="34"/>
        <v>7</v>
      </c>
      <c r="I40" s="23">
        <f t="shared" si="34"/>
        <v>782</v>
      </c>
      <c r="J40" s="24">
        <f t="shared" si="34"/>
        <v>238</v>
      </c>
      <c r="K40" s="22">
        <f t="shared" si="34"/>
        <v>22</v>
      </c>
      <c r="L40" s="23">
        <f t="shared" si="34"/>
        <v>8</v>
      </c>
      <c r="M40" s="23">
        <f t="shared" si="34"/>
        <v>748</v>
      </c>
      <c r="N40" s="24">
        <f t="shared" si="34"/>
        <v>272</v>
      </c>
      <c r="O40" s="22">
        <f t="shared" si="34"/>
        <v>22</v>
      </c>
      <c r="P40" s="23">
        <f t="shared" si="34"/>
        <v>8</v>
      </c>
      <c r="Q40" s="23">
        <f t="shared" si="34"/>
        <v>704</v>
      </c>
      <c r="R40" s="24">
        <f t="shared" si="34"/>
        <v>256</v>
      </c>
      <c r="S40" s="101">
        <f t="shared" si="34"/>
        <v>91</v>
      </c>
      <c r="T40" s="23">
        <f t="shared" si="34"/>
        <v>29</v>
      </c>
      <c r="U40" s="23">
        <f t="shared" si="34"/>
        <v>3050</v>
      </c>
      <c r="V40" s="24">
        <f t="shared" si="34"/>
        <v>970</v>
      </c>
    </row>
    <row r="41" spans="1:22" ht="15" customHeight="1" thickTop="1" thickBot="1" x14ac:dyDescent="0.25">
      <c r="A41" s="319"/>
      <c r="B41" s="320"/>
      <c r="C41" s="290">
        <f>C40+D40</f>
        <v>30</v>
      </c>
      <c r="D41" s="315"/>
      <c r="E41" s="284">
        <f>E40+F40</f>
        <v>1020</v>
      </c>
      <c r="F41" s="316"/>
      <c r="G41" s="290">
        <f>G40+H40</f>
        <v>30</v>
      </c>
      <c r="H41" s="315"/>
      <c r="I41" s="284">
        <f>I40+J40</f>
        <v>1020</v>
      </c>
      <c r="J41" s="316"/>
      <c r="K41" s="290">
        <f>K40+L40</f>
        <v>30</v>
      </c>
      <c r="L41" s="315"/>
      <c r="M41" s="284">
        <f>M40+N40</f>
        <v>1020</v>
      </c>
      <c r="N41" s="316"/>
      <c r="O41" s="290">
        <f>O40+P40</f>
        <v>30</v>
      </c>
      <c r="P41" s="315"/>
      <c r="Q41" s="317">
        <f>Q40+R40</f>
        <v>960</v>
      </c>
      <c r="R41" s="318"/>
      <c r="S41" s="290">
        <f>S40+T40</f>
        <v>120</v>
      </c>
      <c r="T41" s="315"/>
      <c r="U41" s="284">
        <f>U40+V40</f>
        <v>4020</v>
      </c>
      <c r="V41" s="316"/>
    </row>
    <row r="42" spans="1:22" ht="15" customHeight="1" thickTop="1" x14ac:dyDescent="0.2">
      <c r="A42" s="26"/>
      <c r="B42" s="58"/>
      <c r="C42" s="27"/>
      <c r="D42" s="27"/>
      <c r="E42" s="27"/>
      <c r="F42" s="27"/>
      <c r="G42" s="27"/>
      <c r="H42" s="59"/>
      <c r="I42" s="27"/>
      <c r="J42" s="59"/>
      <c r="K42" s="27"/>
      <c r="L42" s="27"/>
      <c r="M42" s="27"/>
      <c r="N42" s="27"/>
      <c r="O42" s="27"/>
      <c r="P42" s="27"/>
      <c r="Q42" s="27"/>
      <c r="R42" s="27"/>
      <c r="S42" s="27"/>
      <c r="T42" s="9"/>
      <c r="U42" s="27"/>
      <c r="V42" s="9"/>
    </row>
    <row r="43" spans="1:22" ht="40.15" customHeight="1" x14ac:dyDescent="0.2">
      <c r="A43" s="1"/>
      <c r="B43" s="278" t="s">
        <v>136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</row>
    <row r="44" spans="1:22" x14ac:dyDescent="0.2">
      <c r="B44" s="58" t="s">
        <v>75</v>
      </c>
    </row>
    <row r="45" spans="1:22" x14ac:dyDescent="0.2">
      <c r="B45" s="58" t="s">
        <v>76</v>
      </c>
    </row>
    <row r="46" spans="1:22" x14ac:dyDescent="0.2">
      <c r="B46" s="59" t="s">
        <v>77</v>
      </c>
    </row>
  </sheetData>
  <mergeCells count="34">
    <mergeCell ref="A1:G1"/>
    <mergeCell ref="A2:G2"/>
    <mergeCell ref="A4:B5"/>
    <mergeCell ref="C4:F4"/>
    <mergeCell ref="G4:J4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18:B18"/>
    <mergeCell ref="A38:B38"/>
    <mergeCell ref="A39:B39"/>
    <mergeCell ref="A40:B41"/>
    <mergeCell ref="Q5:R5"/>
    <mergeCell ref="B43:V43"/>
    <mergeCell ref="S41:T41"/>
    <mergeCell ref="U41:V41"/>
    <mergeCell ref="K41:L41"/>
    <mergeCell ref="M41:N41"/>
    <mergeCell ref="O41:P41"/>
    <mergeCell ref="Q41:R41"/>
    <mergeCell ref="C41:D41"/>
    <mergeCell ref="E41:F41"/>
    <mergeCell ref="G41:H41"/>
    <mergeCell ref="I41:J41"/>
  </mergeCells>
  <phoneticPr fontId="0" type="noConversion"/>
  <printOptions horizontalCentered="1" verticalCentered="1"/>
  <pageMargins left="0.2" right="0.2" top="0.2" bottom="0.2" header="0" footer="0"/>
  <pageSetup scale="92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workbookViewId="0">
      <selection activeCell="L49" sqref="L49"/>
    </sheetView>
  </sheetViews>
  <sheetFormatPr defaultColWidth="4.28515625" defaultRowHeight="12.75" x14ac:dyDescent="0.2"/>
  <cols>
    <col min="1" max="1" width="2.7109375" style="1" bestFit="1" customWidth="1"/>
    <col min="2" max="2" width="32" style="1" customWidth="1"/>
    <col min="3" max="19" width="4.7109375" style="1" customWidth="1"/>
    <col min="20" max="20" width="4.7109375" style="2" customWidth="1"/>
    <col min="21" max="21" width="4.7109375" style="1" customWidth="1"/>
    <col min="22" max="22" width="4.7109375" style="2" customWidth="1"/>
    <col min="23" max="24" width="4.28515625" style="2" customWidth="1"/>
    <col min="25" max="16384" width="4.28515625" style="1"/>
  </cols>
  <sheetData>
    <row r="1" spans="1:24" ht="12.75" customHeight="1" thickBot="1" x14ac:dyDescent="0.25">
      <c r="A1" s="321" t="s">
        <v>94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2"/>
    </row>
    <row r="2" spans="1:24" ht="12.75" customHeight="1" thickBot="1" x14ac:dyDescent="0.25">
      <c r="A2" s="323" t="s">
        <v>95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4"/>
    </row>
    <row r="3" spans="1:24" ht="10.5" customHeight="1" x14ac:dyDescent="0.2">
      <c r="A3" s="325" t="s">
        <v>0</v>
      </c>
      <c r="B3" s="326"/>
      <c r="C3" s="328" t="s">
        <v>1</v>
      </c>
      <c r="D3" s="329"/>
      <c r="E3" s="329"/>
      <c r="F3" s="330"/>
      <c r="G3" s="331" t="s">
        <v>2</v>
      </c>
      <c r="H3" s="329"/>
      <c r="I3" s="329"/>
      <c r="J3" s="329"/>
      <c r="K3" s="328" t="s">
        <v>3</v>
      </c>
      <c r="L3" s="329"/>
      <c r="M3" s="329"/>
      <c r="N3" s="330"/>
      <c r="O3" s="331" t="s">
        <v>4</v>
      </c>
      <c r="P3" s="329"/>
      <c r="Q3" s="329"/>
      <c r="R3" s="329"/>
      <c r="S3" s="333" t="s">
        <v>5</v>
      </c>
      <c r="T3" s="334"/>
      <c r="U3" s="334"/>
      <c r="V3" s="335"/>
      <c r="W3" s="4"/>
      <c r="X3" s="4"/>
    </row>
    <row r="4" spans="1:24" ht="12.2" customHeight="1" x14ac:dyDescent="0.2">
      <c r="A4" s="327"/>
      <c r="B4" s="307"/>
      <c r="C4" s="336" t="s">
        <v>6</v>
      </c>
      <c r="D4" s="280"/>
      <c r="E4" s="281" t="s">
        <v>7</v>
      </c>
      <c r="F4" s="332"/>
      <c r="G4" s="283" t="s">
        <v>6</v>
      </c>
      <c r="H4" s="280"/>
      <c r="I4" s="281" t="s">
        <v>7</v>
      </c>
      <c r="J4" s="283"/>
      <c r="K4" s="336" t="s">
        <v>6</v>
      </c>
      <c r="L4" s="280"/>
      <c r="M4" s="281" t="s">
        <v>7</v>
      </c>
      <c r="N4" s="332"/>
      <c r="O4" s="283" t="s">
        <v>6</v>
      </c>
      <c r="P4" s="280"/>
      <c r="Q4" s="281" t="s">
        <v>7</v>
      </c>
      <c r="R4" s="283"/>
      <c r="S4" s="336" t="s">
        <v>6</v>
      </c>
      <c r="T4" s="280"/>
      <c r="U4" s="281" t="s">
        <v>7</v>
      </c>
      <c r="V4" s="332"/>
      <c r="W4" s="4"/>
      <c r="X4" s="4"/>
    </row>
    <row r="5" spans="1:24" ht="13.5" thickBot="1" x14ac:dyDescent="0.25">
      <c r="A5" s="340" t="s">
        <v>8</v>
      </c>
      <c r="B5" s="341"/>
      <c r="C5" s="120" t="s">
        <v>9</v>
      </c>
      <c r="D5" s="6" t="s">
        <v>10</v>
      </c>
      <c r="E5" s="6" t="s">
        <v>9</v>
      </c>
      <c r="F5" s="121" t="s">
        <v>10</v>
      </c>
      <c r="G5" s="8" t="s">
        <v>9</v>
      </c>
      <c r="H5" s="6" t="s">
        <v>10</v>
      </c>
      <c r="I5" s="6" t="s">
        <v>9</v>
      </c>
      <c r="J5" s="3" t="s">
        <v>10</v>
      </c>
      <c r="K5" s="120" t="s">
        <v>9</v>
      </c>
      <c r="L5" s="6" t="s">
        <v>10</v>
      </c>
      <c r="M5" s="6" t="s">
        <v>9</v>
      </c>
      <c r="N5" s="121" t="s">
        <v>10</v>
      </c>
      <c r="O5" s="8" t="s">
        <v>9</v>
      </c>
      <c r="P5" s="6" t="s">
        <v>10</v>
      </c>
      <c r="Q5" s="6" t="s">
        <v>9</v>
      </c>
      <c r="R5" s="3" t="s">
        <v>10</v>
      </c>
      <c r="S5" s="120" t="s">
        <v>9</v>
      </c>
      <c r="T5" s="6" t="s">
        <v>10</v>
      </c>
      <c r="U5" s="6" t="s">
        <v>9</v>
      </c>
      <c r="V5" s="121" t="s">
        <v>10</v>
      </c>
      <c r="W5" s="4"/>
      <c r="X5" s="4"/>
    </row>
    <row r="6" spans="1:24" x14ac:dyDescent="0.2">
      <c r="A6" s="266">
        <v>1</v>
      </c>
      <c r="B6" s="122" t="s">
        <v>11</v>
      </c>
      <c r="C6" s="123">
        <v>3</v>
      </c>
      <c r="D6" s="37"/>
      <c r="E6" s="124">
        <f>IF(C6&gt;0,C6*34, " ")</f>
        <v>102</v>
      </c>
      <c r="F6" s="125" t="str">
        <f>IF(D6&gt;0,D6*34, " ")</f>
        <v xml:space="preserve"> </v>
      </c>
      <c r="G6" s="123">
        <v>3</v>
      </c>
      <c r="H6" s="37"/>
      <c r="I6" s="124">
        <f>IF(G6&gt;0,G6*34, " ")</f>
        <v>102</v>
      </c>
      <c r="J6" s="125" t="str">
        <f>IF(H6&gt;0,H6*34, " ")</f>
        <v xml:space="preserve"> </v>
      </c>
      <c r="K6" s="123">
        <v>3</v>
      </c>
      <c r="L6" s="37"/>
      <c r="M6" s="124">
        <f>IF(K6&gt;0,K6*34, " ")</f>
        <v>102</v>
      </c>
      <c r="N6" s="125" t="str">
        <f>IF(L6&gt;0,L6*34, " ")</f>
        <v xml:space="preserve"> </v>
      </c>
      <c r="O6" s="123">
        <v>3</v>
      </c>
      <c r="P6" s="37"/>
      <c r="Q6" s="124">
        <f>IF(O6&gt;0, O6*32, " ")</f>
        <v>96</v>
      </c>
      <c r="R6" s="125" t="str">
        <f>IF(P6&gt;0,P6*32, " ")</f>
        <v xml:space="preserve"> </v>
      </c>
      <c r="S6" s="126">
        <f>IF(C6+G6+K6+O6&gt;0,C6+G6+K6+O6, " ")</f>
        <v>12</v>
      </c>
      <c r="T6" s="124" t="str">
        <f>IF(D6+H6+L6+P6&gt;0, D6+H6+L6+P6, " ")</f>
        <v xml:space="preserve"> </v>
      </c>
      <c r="U6" s="124">
        <f>IF(S6&lt;&gt;" ", (IF(E6&lt;&gt;" ", E6, 0)+IF(I6&lt;&gt;" ", I6, 0)+IF(M6&lt;&gt;" ", M6, 0)+IF(Q6&lt;&gt;" ", Q6, 0)), " ")</f>
        <v>402</v>
      </c>
      <c r="V6" s="127" t="str">
        <f>IF(T6&lt;&gt;" ", (IF(F6&lt;&gt;" ", F6, 0)+IF(J6&lt;&gt;" ", J6, 0)+IF(N6&lt;&gt;" ", N6, 0)+IF(R6&lt;&gt;" ", R6, 0)), " ")</f>
        <v xml:space="preserve"> </v>
      </c>
      <c r="W6" s="9"/>
      <c r="X6" s="9"/>
    </row>
    <row r="7" spans="1:24" x14ac:dyDescent="0.2">
      <c r="A7" s="273">
        <v>2</v>
      </c>
      <c r="B7" s="38" t="s">
        <v>12</v>
      </c>
      <c r="C7" s="128">
        <v>2</v>
      </c>
      <c r="D7" s="40"/>
      <c r="E7" s="32">
        <f t="shared" ref="E7:F12" si="0">IF(C7&gt;0,C7*34, " ")</f>
        <v>68</v>
      </c>
      <c r="F7" s="129" t="str">
        <f t="shared" si="0"/>
        <v xml:space="preserve"> </v>
      </c>
      <c r="G7" s="128">
        <v>2</v>
      </c>
      <c r="H7" s="40"/>
      <c r="I7" s="32">
        <f t="shared" ref="I7:J12" si="1">IF(G7&gt;0,G7*34, " ")</f>
        <v>68</v>
      </c>
      <c r="J7" s="129" t="str">
        <f t="shared" si="1"/>
        <v xml:space="preserve"> </v>
      </c>
      <c r="K7" s="128">
        <v>2</v>
      </c>
      <c r="L7" s="40"/>
      <c r="M7" s="32">
        <f t="shared" ref="M7:N12" si="2">IF(K7&gt;0,K7*34, " ")</f>
        <v>68</v>
      </c>
      <c r="N7" s="129" t="str">
        <f t="shared" si="2"/>
        <v xml:space="preserve"> </v>
      </c>
      <c r="O7" s="128">
        <v>2</v>
      </c>
      <c r="P7" s="40"/>
      <c r="Q7" s="32">
        <f t="shared" ref="Q7:Q12" si="3">IF(O7&gt;0, O7*32, " ")</f>
        <v>64</v>
      </c>
      <c r="R7" s="129" t="str">
        <f t="shared" ref="R7:R12" si="4">IF(P7&gt;0,P7*32, " ")</f>
        <v xml:space="preserve"> </v>
      </c>
      <c r="S7" s="130">
        <f t="shared" ref="S7:S11" si="5">IF(C7+G7+K7+O7&gt;0,C7+G7+K7+O7, " ")</f>
        <v>8</v>
      </c>
      <c r="T7" s="32" t="str">
        <f t="shared" ref="T7:T12" si="6">IF(D7+H7+L7+P7&gt;0, D7+H7+L7+P7, " ")</f>
        <v xml:space="preserve"> </v>
      </c>
      <c r="U7" s="32">
        <f t="shared" ref="U7:V12" si="7">IF(S7&lt;&gt;" ", (IF(E7&lt;&gt;" ", E7, 0)+IF(I7&lt;&gt;" ", I7, 0)+IF(M7&lt;&gt;" ", M7, 0)+IF(Q7&lt;&gt;" ", Q7, 0)), " ")</f>
        <v>268</v>
      </c>
      <c r="V7" s="131" t="str">
        <f t="shared" si="7"/>
        <v xml:space="preserve"> </v>
      </c>
      <c r="W7" s="9"/>
      <c r="X7" s="9"/>
    </row>
    <row r="8" spans="1:24" x14ac:dyDescent="0.2">
      <c r="A8" s="267">
        <v>3</v>
      </c>
      <c r="B8" s="38" t="s">
        <v>15</v>
      </c>
      <c r="C8" s="128">
        <v>2</v>
      </c>
      <c r="D8" s="40"/>
      <c r="E8" s="32">
        <f t="shared" si="0"/>
        <v>68</v>
      </c>
      <c r="F8" s="129" t="str">
        <f t="shared" si="0"/>
        <v xml:space="preserve"> </v>
      </c>
      <c r="G8" s="128">
        <v>2</v>
      </c>
      <c r="H8" s="40"/>
      <c r="I8" s="32">
        <f t="shared" si="1"/>
        <v>68</v>
      </c>
      <c r="J8" s="129" t="str">
        <f t="shared" si="1"/>
        <v xml:space="preserve"> </v>
      </c>
      <c r="K8" s="128">
        <v>2</v>
      </c>
      <c r="L8" s="40"/>
      <c r="M8" s="32">
        <f t="shared" si="2"/>
        <v>68</v>
      </c>
      <c r="N8" s="129" t="str">
        <f t="shared" si="2"/>
        <v xml:space="preserve"> </v>
      </c>
      <c r="O8" s="128">
        <v>2</v>
      </c>
      <c r="P8" s="40"/>
      <c r="Q8" s="32">
        <f t="shared" si="3"/>
        <v>64</v>
      </c>
      <c r="R8" s="129" t="str">
        <f t="shared" si="4"/>
        <v xml:space="preserve"> </v>
      </c>
      <c r="S8" s="130">
        <f t="shared" si="5"/>
        <v>8</v>
      </c>
      <c r="T8" s="32" t="str">
        <f t="shared" si="6"/>
        <v xml:space="preserve"> </v>
      </c>
      <c r="U8" s="32">
        <f t="shared" si="7"/>
        <v>268</v>
      </c>
      <c r="V8" s="131" t="str">
        <f t="shared" si="7"/>
        <v xml:space="preserve"> </v>
      </c>
      <c r="W8" s="9"/>
      <c r="X8" s="9"/>
    </row>
    <row r="9" spans="1:24" x14ac:dyDescent="0.2">
      <c r="A9" s="273">
        <v>4</v>
      </c>
      <c r="B9" s="41" t="s">
        <v>78</v>
      </c>
      <c r="C9" s="128">
        <v>4</v>
      </c>
      <c r="D9" s="40"/>
      <c r="E9" s="32">
        <f t="shared" si="0"/>
        <v>136</v>
      </c>
      <c r="F9" s="129" t="str">
        <f t="shared" si="0"/>
        <v xml:space="preserve"> </v>
      </c>
      <c r="G9" s="128">
        <v>4</v>
      </c>
      <c r="H9" s="40"/>
      <c r="I9" s="32">
        <f t="shared" si="1"/>
        <v>136</v>
      </c>
      <c r="J9" s="129" t="str">
        <f t="shared" si="1"/>
        <v xml:space="preserve"> </v>
      </c>
      <c r="K9" s="128">
        <v>3</v>
      </c>
      <c r="L9" s="40"/>
      <c r="M9" s="32">
        <f t="shared" si="2"/>
        <v>102</v>
      </c>
      <c r="N9" s="129" t="str">
        <f t="shared" si="2"/>
        <v xml:space="preserve"> </v>
      </c>
      <c r="O9" s="128">
        <v>3</v>
      </c>
      <c r="P9" s="40"/>
      <c r="Q9" s="32">
        <f t="shared" si="3"/>
        <v>96</v>
      </c>
      <c r="R9" s="129" t="str">
        <f t="shared" si="4"/>
        <v xml:space="preserve"> </v>
      </c>
      <c r="S9" s="130">
        <f t="shared" si="5"/>
        <v>14</v>
      </c>
      <c r="T9" s="32" t="str">
        <f t="shared" si="6"/>
        <v xml:space="preserve"> </v>
      </c>
      <c r="U9" s="32">
        <f t="shared" si="7"/>
        <v>470</v>
      </c>
      <c r="V9" s="131" t="str">
        <f t="shared" si="7"/>
        <v xml:space="preserve"> </v>
      </c>
      <c r="W9" s="9"/>
      <c r="X9" s="9"/>
    </row>
    <row r="10" spans="1:24" ht="12.2" customHeight="1" x14ac:dyDescent="0.2">
      <c r="A10" s="267">
        <v>5</v>
      </c>
      <c r="B10" s="41" t="s">
        <v>21</v>
      </c>
      <c r="C10" s="128"/>
      <c r="D10" s="40">
        <v>2</v>
      </c>
      <c r="E10" s="32" t="str">
        <f t="shared" si="0"/>
        <v xml:space="preserve"> </v>
      </c>
      <c r="F10" s="129">
        <f t="shared" si="0"/>
        <v>68</v>
      </c>
      <c r="G10" s="128"/>
      <c r="H10" s="40"/>
      <c r="I10" s="32" t="str">
        <f t="shared" si="1"/>
        <v xml:space="preserve"> </v>
      </c>
      <c r="J10" s="129" t="str">
        <f t="shared" si="1"/>
        <v xml:space="preserve"> </v>
      </c>
      <c r="K10" s="128"/>
      <c r="L10" s="40"/>
      <c r="M10" s="32" t="str">
        <f t="shared" si="2"/>
        <v xml:space="preserve"> </v>
      </c>
      <c r="N10" s="129" t="str">
        <f t="shared" si="2"/>
        <v xml:space="preserve"> </v>
      </c>
      <c r="O10" s="128"/>
      <c r="P10" s="40"/>
      <c r="Q10" s="32" t="str">
        <f t="shared" si="3"/>
        <v xml:space="preserve"> </v>
      </c>
      <c r="R10" s="129" t="str">
        <f t="shared" si="4"/>
        <v xml:space="preserve"> </v>
      </c>
      <c r="S10" s="130" t="str">
        <f t="shared" si="5"/>
        <v xml:space="preserve"> </v>
      </c>
      <c r="T10" s="32">
        <f t="shared" si="6"/>
        <v>2</v>
      </c>
      <c r="U10" s="32" t="str">
        <f t="shared" si="7"/>
        <v xml:space="preserve"> </v>
      </c>
      <c r="V10" s="131">
        <f t="shared" si="7"/>
        <v>68</v>
      </c>
      <c r="W10" s="9"/>
      <c r="X10" s="9"/>
    </row>
    <row r="11" spans="1:24" x14ac:dyDescent="0.2">
      <c r="A11" s="273">
        <v>6</v>
      </c>
      <c r="B11" s="38" t="s">
        <v>14</v>
      </c>
      <c r="C11" s="128">
        <v>2</v>
      </c>
      <c r="D11" s="40"/>
      <c r="E11" s="32">
        <f t="shared" si="0"/>
        <v>68</v>
      </c>
      <c r="F11" s="129" t="str">
        <f t="shared" si="0"/>
        <v xml:space="preserve"> </v>
      </c>
      <c r="G11" s="128"/>
      <c r="H11" s="40"/>
      <c r="I11" s="32" t="str">
        <f t="shared" si="1"/>
        <v xml:space="preserve"> </v>
      </c>
      <c r="J11" s="129" t="str">
        <f t="shared" si="1"/>
        <v xml:space="preserve"> </v>
      </c>
      <c r="K11" s="128"/>
      <c r="L11" s="40"/>
      <c r="M11" s="32" t="str">
        <f t="shared" si="2"/>
        <v xml:space="preserve"> </v>
      </c>
      <c r="N11" s="129" t="str">
        <f t="shared" si="2"/>
        <v xml:space="preserve"> </v>
      </c>
      <c r="O11" s="128"/>
      <c r="P11" s="40"/>
      <c r="Q11" s="32" t="str">
        <f t="shared" si="3"/>
        <v xml:space="preserve"> </v>
      </c>
      <c r="R11" s="129" t="str">
        <f t="shared" si="4"/>
        <v xml:space="preserve"> </v>
      </c>
      <c r="S11" s="130">
        <f t="shared" si="5"/>
        <v>2</v>
      </c>
      <c r="T11" s="32" t="str">
        <f t="shared" si="6"/>
        <v xml:space="preserve"> </v>
      </c>
      <c r="U11" s="32">
        <f t="shared" si="7"/>
        <v>68</v>
      </c>
      <c r="V11" s="131" t="str">
        <f t="shared" si="7"/>
        <v xml:space="preserve"> </v>
      </c>
      <c r="W11" s="9"/>
      <c r="X11" s="9"/>
    </row>
    <row r="12" spans="1:24" x14ac:dyDescent="0.2">
      <c r="A12" s="267">
        <v>7</v>
      </c>
      <c r="B12" s="38" t="s">
        <v>13</v>
      </c>
      <c r="C12" s="128"/>
      <c r="D12" s="40"/>
      <c r="E12" s="32" t="str">
        <f t="shared" si="0"/>
        <v xml:space="preserve"> </v>
      </c>
      <c r="F12" s="129" t="str">
        <f t="shared" si="0"/>
        <v xml:space="preserve"> </v>
      </c>
      <c r="G12" s="128"/>
      <c r="H12" s="40"/>
      <c r="I12" s="32" t="str">
        <f t="shared" si="1"/>
        <v xml:space="preserve"> </v>
      </c>
      <c r="J12" s="129" t="str">
        <f t="shared" si="1"/>
        <v xml:space="preserve"> </v>
      </c>
      <c r="K12" s="128">
        <v>2</v>
      </c>
      <c r="L12" s="40"/>
      <c r="M12" s="32">
        <f t="shared" si="2"/>
        <v>68</v>
      </c>
      <c r="N12" s="129" t="str">
        <f t="shared" si="2"/>
        <v xml:space="preserve"> </v>
      </c>
      <c r="O12" s="128"/>
      <c r="P12" s="40"/>
      <c r="Q12" s="32" t="str">
        <f t="shared" si="3"/>
        <v xml:space="preserve"> </v>
      </c>
      <c r="R12" s="129" t="str">
        <f t="shared" si="4"/>
        <v xml:space="preserve"> </v>
      </c>
      <c r="S12" s="130">
        <v>2</v>
      </c>
      <c r="T12" s="32" t="str">
        <f t="shared" si="6"/>
        <v xml:space="preserve"> </v>
      </c>
      <c r="U12" s="32">
        <f t="shared" si="7"/>
        <v>68</v>
      </c>
      <c r="V12" s="131" t="str">
        <f t="shared" si="7"/>
        <v xml:space="preserve"> </v>
      </c>
      <c r="W12" s="9"/>
      <c r="X12" s="9"/>
    </row>
    <row r="13" spans="1:24" x14ac:dyDescent="0.2">
      <c r="A13" s="273">
        <v>8</v>
      </c>
      <c r="B13" s="38" t="s">
        <v>22</v>
      </c>
      <c r="C13" s="128">
        <v>2</v>
      </c>
      <c r="D13" s="40"/>
      <c r="E13" s="32">
        <f t="shared" ref="E13:E15" si="8">IF(C13&gt;0,C13*34, " ")</f>
        <v>68</v>
      </c>
      <c r="F13" s="129" t="str">
        <f t="shared" ref="F13" si="9">IF(D13&gt;0,D13*34, " ")</f>
        <v xml:space="preserve"> </v>
      </c>
      <c r="G13" s="128">
        <v>2</v>
      </c>
      <c r="H13" s="40"/>
      <c r="I13" s="32">
        <f t="shared" ref="I13:I15" si="10">IF(G13&gt;0,G13*34, " ")</f>
        <v>68</v>
      </c>
      <c r="J13" s="129" t="str">
        <f t="shared" ref="J13" si="11">IF(H13&gt;0,H13*34, " ")</f>
        <v xml:space="preserve"> </v>
      </c>
      <c r="K13" s="128"/>
      <c r="L13" s="40"/>
      <c r="M13" s="32" t="str">
        <f t="shared" ref="M13:M16" si="12">IF(K13&gt;0,K13*34, " ")</f>
        <v xml:space="preserve"> </v>
      </c>
      <c r="N13" s="129" t="str">
        <f t="shared" ref="N13" si="13">IF(L13&gt;0,L13*34, " ")</f>
        <v xml:space="preserve"> </v>
      </c>
      <c r="O13" s="128"/>
      <c r="P13" s="40"/>
      <c r="Q13" s="32" t="str">
        <f t="shared" ref="Q13" si="14">IF(O13&gt;0, O13*32, " ")</f>
        <v xml:space="preserve"> </v>
      </c>
      <c r="R13" s="129" t="str">
        <f t="shared" ref="R13" si="15">IF(P13&gt;0,P13*32, " ")</f>
        <v xml:space="preserve"> </v>
      </c>
      <c r="S13" s="130">
        <f t="shared" ref="S13" si="16">IF(C13+G13+K13+O13&gt;0,C13+G13+K13+O13, " ")</f>
        <v>4</v>
      </c>
      <c r="T13" s="32" t="str">
        <f t="shared" ref="T13" si="17">IF(D13+H13+L13+P13&gt;0, D13+H13+L13+P13, " ")</f>
        <v xml:space="preserve"> </v>
      </c>
      <c r="U13" s="32">
        <f t="shared" ref="U13:U15" si="18">IF(S13&lt;&gt;" ", (IF(E13&lt;&gt;" ", E13, 0)+IF(I13&lt;&gt;" ", I13, 0)+IF(M13&lt;&gt;" ", M13, 0)+IF(Q13&lt;&gt;" ", Q13, 0)), " ")</f>
        <v>136</v>
      </c>
      <c r="V13" s="131" t="str">
        <f t="shared" ref="V13" si="19">IF(T13&lt;&gt;" ", (IF(F13&lt;&gt;" ", F13, 0)+IF(J13&lt;&gt;" ", J13, 0)+IF(N13&lt;&gt;" ", N13, 0)+IF(R13&lt;&gt;" ", R13, 0)), " ")</f>
        <v xml:space="preserve"> </v>
      </c>
      <c r="W13" s="9"/>
      <c r="X13" s="9"/>
    </row>
    <row r="14" spans="1:24" x14ac:dyDescent="0.2">
      <c r="A14" s="267">
        <v>9</v>
      </c>
      <c r="B14" s="51" t="s">
        <v>132</v>
      </c>
      <c r="C14" s="39">
        <v>1</v>
      </c>
      <c r="D14" s="40"/>
      <c r="E14" s="32">
        <f t="shared" si="8"/>
        <v>34</v>
      </c>
      <c r="F14" s="33"/>
      <c r="G14" s="40">
        <v>1</v>
      </c>
      <c r="H14" s="40"/>
      <c r="I14" s="32">
        <f t="shared" si="10"/>
        <v>34</v>
      </c>
      <c r="J14" s="33"/>
      <c r="K14" s="39">
        <v>1</v>
      </c>
      <c r="L14" s="40"/>
      <c r="M14" s="32">
        <f t="shared" si="12"/>
        <v>34</v>
      </c>
      <c r="N14" s="33"/>
      <c r="O14" s="43">
        <v>1</v>
      </c>
      <c r="P14" s="40"/>
      <c r="Q14" s="32">
        <f t="shared" ref="Q14:Q16" si="20">IF(O14&gt;0,O14*32, " ")</f>
        <v>32</v>
      </c>
      <c r="R14" s="33"/>
      <c r="S14" s="84">
        <f t="shared" ref="S14:S15" si="21">C14+G14+K14+O14</f>
        <v>4</v>
      </c>
      <c r="T14" s="94"/>
      <c r="U14" s="94">
        <f t="shared" si="18"/>
        <v>134</v>
      </c>
      <c r="V14" s="103"/>
      <c r="W14" s="9"/>
      <c r="X14" s="9"/>
    </row>
    <row r="15" spans="1:24" x14ac:dyDescent="0.2">
      <c r="A15" s="273">
        <v>10</v>
      </c>
      <c r="B15" s="271" t="s">
        <v>133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10"/>
        <v>34</v>
      </c>
      <c r="J15" s="33"/>
      <c r="K15" s="39"/>
      <c r="L15" s="40"/>
      <c r="M15" s="32" t="str">
        <f t="shared" si="12"/>
        <v xml:space="preserve"> </v>
      </c>
      <c r="N15" s="33"/>
      <c r="O15" s="43"/>
      <c r="P15" s="40"/>
      <c r="Q15" s="32" t="str">
        <f t="shared" si="20"/>
        <v xml:space="preserve"> </v>
      </c>
      <c r="R15" s="33"/>
      <c r="S15" s="83">
        <f t="shared" si="21"/>
        <v>2</v>
      </c>
      <c r="T15" s="270"/>
      <c r="U15" s="32">
        <f t="shared" si="18"/>
        <v>68</v>
      </c>
      <c r="V15" s="269"/>
      <c r="W15" s="9"/>
      <c r="X15" s="9"/>
    </row>
    <row r="16" spans="1:24" ht="13.5" thickBot="1" x14ac:dyDescent="0.25">
      <c r="A16" s="267">
        <v>11</v>
      </c>
      <c r="B16" s="38" t="s">
        <v>134</v>
      </c>
      <c r="C16" s="274"/>
      <c r="D16" s="132"/>
      <c r="E16" s="75" t="str">
        <f>IF(C16&gt;0,C16*34, " ")</f>
        <v xml:space="preserve"> </v>
      </c>
      <c r="F16" s="76"/>
      <c r="G16" s="132"/>
      <c r="H16" s="132"/>
      <c r="I16" s="75"/>
      <c r="J16" s="76"/>
      <c r="K16" s="274">
        <v>1</v>
      </c>
      <c r="L16" s="132"/>
      <c r="M16" s="75">
        <f t="shared" si="12"/>
        <v>34</v>
      </c>
      <c r="N16" s="76"/>
      <c r="O16" s="275">
        <v>1</v>
      </c>
      <c r="P16" s="132"/>
      <c r="Q16" s="75">
        <f t="shared" si="20"/>
        <v>32</v>
      </c>
      <c r="R16" s="76"/>
      <c r="S16" s="98">
        <f>C16+G16+K16+O16</f>
        <v>2</v>
      </c>
      <c r="T16" s="75">
        <f>D16+H16+L16+P16</f>
        <v>0</v>
      </c>
      <c r="U16" s="75">
        <f>IF(S16&lt;&gt;" ", (IF(E16&lt;&gt;" ", E16, 0)+IF(I16&lt;&gt;" ", I16, 0)+IF(M16&lt;&gt;" ", M16, 0)+IF(Q16&lt;&gt;" ", Q16, 0)), " ")</f>
        <v>66</v>
      </c>
      <c r="V16" s="76">
        <f>IF(T16&lt;&gt;" ", (IF(F16&lt;&gt;" ", F16, 0)+IF(J16&lt;&gt;" ", J16, 0)+IF(N16&lt;&gt;" ", N16, 0)+IF(R16&lt;&gt;" ", R16, 0)), " ")</f>
        <v>0</v>
      </c>
      <c r="W16" s="9"/>
      <c r="X16" s="9"/>
    </row>
    <row r="17" spans="1:24" ht="13.5" thickBot="1" x14ac:dyDescent="0.25">
      <c r="A17" s="294" t="s">
        <v>17</v>
      </c>
      <c r="B17" s="342"/>
      <c r="C17" s="133" t="s">
        <v>9</v>
      </c>
      <c r="D17" s="134" t="s">
        <v>10</v>
      </c>
      <c r="E17" s="134" t="s">
        <v>9</v>
      </c>
      <c r="F17" s="135" t="s">
        <v>10</v>
      </c>
      <c r="G17" s="136" t="s">
        <v>9</v>
      </c>
      <c r="H17" s="134" t="s">
        <v>10</v>
      </c>
      <c r="I17" s="134" t="s">
        <v>9</v>
      </c>
      <c r="J17" s="137" t="s">
        <v>10</v>
      </c>
      <c r="K17" s="133" t="s">
        <v>9</v>
      </c>
      <c r="L17" s="134" t="s">
        <v>10</v>
      </c>
      <c r="M17" s="134" t="s">
        <v>9</v>
      </c>
      <c r="N17" s="135" t="s">
        <v>10</v>
      </c>
      <c r="O17" s="136" t="s">
        <v>9</v>
      </c>
      <c r="P17" s="134" t="s">
        <v>10</v>
      </c>
      <c r="Q17" s="134" t="s">
        <v>9</v>
      </c>
      <c r="R17" s="137" t="s">
        <v>10</v>
      </c>
      <c r="S17" s="133" t="s">
        <v>9</v>
      </c>
      <c r="T17" s="134" t="s">
        <v>10</v>
      </c>
      <c r="U17" s="134" t="s">
        <v>9</v>
      </c>
      <c r="V17" s="135" t="s">
        <v>10</v>
      </c>
      <c r="W17" s="9"/>
      <c r="X17" s="9"/>
    </row>
    <row r="18" spans="1:24" s="147" customFormat="1" x14ac:dyDescent="0.2">
      <c r="A18" s="138">
        <v>1</v>
      </c>
      <c r="B18" s="139" t="s">
        <v>96</v>
      </c>
      <c r="C18" s="140">
        <v>2</v>
      </c>
      <c r="D18" s="141">
        <v>2</v>
      </c>
      <c r="E18" s="142">
        <f t="shared" ref="E18:F37" si="22">IF(C18&gt;0,C18*34, " ")</f>
        <v>68</v>
      </c>
      <c r="F18" s="143">
        <f t="shared" si="22"/>
        <v>68</v>
      </c>
      <c r="G18" s="140">
        <v>2</v>
      </c>
      <c r="H18" s="141"/>
      <c r="I18" s="142">
        <f t="shared" ref="I18:J37" si="23">IF(G18&gt;0,G18*34, " ")</f>
        <v>68</v>
      </c>
      <c r="J18" s="143" t="str">
        <f t="shared" si="23"/>
        <v xml:space="preserve"> </v>
      </c>
      <c r="K18" s="140">
        <v>3</v>
      </c>
      <c r="L18" s="141"/>
      <c r="M18" s="142">
        <f t="shared" ref="M18:N37" si="24">IF(K18&gt;0,K18*34, " ")</f>
        <v>102</v>
      </c>
      <c r="N18" s="143" t="str">
        <f t="shared" si="24"/>
        <v xml:space="preserve"> </v>
      </c>
      <c r="O18" s="140">
        <v>2</v>
      </c>
      <c r="P18" s="141"/>
      <c r="Q18" s="142">
        <f t="shared" ref="Q18:R37" si="25">IF(O18&gt;0,O18*32, " ")</f>
        <v>64</v>
      </c>
      <c r="R18" s="143" t="str">
        <f t="shared" si="25"/>
        <v xml:space="preserve"> </v>
      </c>
      <c r="S18" s="144">
        <f>IF(C18+G18+K18+O18&gt;0,C18+G18+K18+O18, " ")</f>
        <v>9</v>
      </c>
      <c r="T18" s="142">
        <f>IF(D18+H18+L18+P18&gt;0, D18+H18+L18+P18, " ")</f>
        <v>2</v>
      </c>
      <c r="U18" s="142">
        <f>IF(S18&lt;&gt;" ", (IF(E18&lt;&gt;" ", E18, 0)+IF(I18&lt;&gt;" ", I18, 0)+IF(M18&lt;&gt;" ", M18, 0)+IF(Q18&lt;&gt;" ", Q18, 0)), " ")</f>
        <v>302</v>
      </c>
      <c r="V18" s="145">
        <f>IF(T18&lt;&gt;" ", (IF(F18&lt;&gt;" ", F18, 0)+IF(J18&lt;&gt;" ", J18, 0)+IF(N18&lt;&gt;" ", N18, 0)+IF(R18&lt;&gt;" ", R18, 0)), " ")</f>
        <v>68</v>
      </c>
      <c r="W18" s="146"/>
      <c r="X18" s="146"/>
    </row>
    <row r="19" spans="1:24" s="147" customFormat="1" x14ac:dyDescent="0.2">
      <c r="A19" s="148">
        <v>2</v>
      </c>
      <c r="B19" s="149" t="s">
        <v>97</v>
      </c>
      <c r="C19" s="150">
        <v>2</v>
      </c>
      <c r="D19" s="113"/>
      <c r="E19" s="151">
        <f t="shared" si="22"/>
        <v>68</v>
      </c>
      <c r="F19" s="152" t="str">
        <f t="shared" si="22"/>
        <v xml:space="preserve"> </v>
      </c>
      <c r="G19" s="150">
        <v>2</v>
      </c>
      <c r="H19" s="113"/>
      <c r="I19" s="151">
        <f t="shared" si="23"/>
        <v>68</v>
      </c>
      <c r="J19" s="152" t="str">
        <f t="shared" si="23"/>
        <v xml:space="preserve"> </v>
      </c>
      <c r="K19" s="150"/>
      <c r="L19" s="113"/>
      <c r="M19" s="151" t="str">
        <f t="shared" si="24"/>
        <v xml:space="preserve"> </v>
      </c>
      <c r="N19" s="152" t="str">
        <f t="shared" si="24"/>
        <v xml:space="preserve"> </v>
      </c>
      <c r="O19" s="150"/>
      <c r="P19" s="113"/>
      <c r="Q19" s="151" t="str">
        <f t="shared" si="25"/>
        <v xml:space="preserve"> </v>
      </c>
      <c r="R19" s="152" t="str">
        <f t="shared" si="25"/>
        <v xml:space="preserve"> </v>
      </c>
      <c r="S19" s="153">
        <f t="shared" ref="S19:S37" si="26">IF(C19+G19+K19+O19&gt;0,C19+G19+K19+O19, " ")</f>
        <v>4</v>
      </c>
      <c r="T19" s="151" t="str">
        <f t="shared" ref="T19:T37" si="27">IF(D19+H19+L19+P19&gt;0, D19+H19+L19+P19, " ")</f>
        <v xml:space="preserve"> </v>
      </c>
      <c r="U19" s="151">
        <f t="shared" ref="U19:V37" si="28">IF(S19&lt;&gt;" ", (IF(E19&lt;&gt;" ", E19, 0)+IF(I19&lt;&gt;" ", I19, 0)+IF(M19&lt;&gt;" ", M19, 0)+IF(Q19&lt;&gt;" ", Q19, 0)), " ")</f>
        <v>136</v>
      </c>
      <c r="V19" s="154" t="str">
        <f t="shared" si="28"/>
        <v xml:space="preserve"> </v>
      </c>
      <c r="W19" s="146"/>
      <c r="X19" s="146"/>
    </row>
    <row r="20" spans="1:24" s="147" customFormat="1" x14ac:dyDescent="0.2">
      <c r="A20" s="148">
        <v>3</v>
      </c>
      <c r="B20" s="149" t="s">
        <v>98</v>
      </c>
      <c r="C20" s="150">
        <v>2</v>
      </c>
      <c r="D20" s="113"/>
      <c r="E20" s="151">
        <f t="shared" si="22"/>
        <v>68</v>
      </c>
      <c r="F20" s="152" t="str">
        <f t="shared" si="22"/>
        <v xml:space="preserve"> </v>
      </c>
      <c r="G20" s="150"/>
      <c r="H20" s="113"/>
      <c r="I20" s="151" t="str">
        <f t="shared" si="23"/>
        <v xml:space="preserve"> </v>
      </c>
      <c r="J20" s="152" t="str">
        <f t="shared" si="23"/>
        <v xml:space="preserve"> </v>
      </c>
      <c r="K20" s="150"/>
      <c r="L20" s="113"/>
      <c r="M20" s="151" t="str">
        <f t="shared" si="24"/>
        <v xml:space="preserve"> </v>
      </c>
      <c r="N20" s="152" t="str">
        <f t="shared" si="24"/>
        <v xml:space="preserve"> </v>
      </c>
      <c r="O20" s="150"/>
      <c r="P20" s="113"/>
      <c r="Q20" s="151" t="str">
        <f t="shared" si="25"/>
        <v xml:space="preserve"> </v>
      </c>
      <c r="R20" s="152" t="str">
        <f t="shared" si="25"/>
        <v xml:space="preserve"> </v>
      </c>
      <c r="S20" s="153">
        <f t="shared" si="26"/>
        <v>2</v>
      </c>
      <c r="T20" s="151" t="str">
        <f t="shared" si="27"/>
        <v xml:space="preserve"> </v>
      </c>
      <c r="U20" s="151">
        <f t="shared" si="28"/>
        <v>68</v>
      </c>
      <c r="V20" s="154" t="str">
        <f t="shared" si="28"/>
        <v xml:space="preserve"> </v>
      </c>
      <c r="W20" s="146"/>
      <c r="X20" s="146"/>
    </row>
    <row r="21" spans="1:24" s="147" customFormat="1" x14ac:dyDescent="0.2">
      <c r="A21" s="148">
        <v>4</v>
      </c>
      <c r="B21" s="149" t="s">
        <v>99</v>
      </c>
      <c r="C21" s="150"/>
      <c r="D21" s="113"/>
      <c r="E21" s="151" t="str">
        <f t="shared" si="22"/>
        <v xml:space="preserve"> </v>
      </c>
      <c r="F21" s="152" t="str">
        <f t="shared" si="22"/>
        <v xml:space="preserve"> </v>
      </c>
      <c r="G21" s="150">
        <v>2</v>
      </c>
      <c r="H21" s="113"/>
      <c r="I21" s="151">
        <f t="shared" si="23"/>
        <v>68</v>
      </c>
      <c r="J21" s="152" t="str">
        <f t="shared" si="23"/>
        <v xml:space="preserve"> </v>
      </c>
      <c r="K21" s="150">
        <v>3</v>
      </c>
      <c r="L21" s="113"/>
      <c r="M21" s="151">
        <f t="shared" si="24"/>
        <v>102</v>
      </c>
      <c r="N21" s="152" t="str">
        <f t="shared" si="24"/>
        <v xml:space="preserve"> </v>
      </c>
      <c r="O21" s="150"/>
      <c r="P21" s="113"/>
      <c r="Q21" s="151" t="str">
        <f t="shared" si="25"/>
        <v xml:space="preserve"> </v>
      </c>
      <c r="R21" s="152" t="str">
        <f t="shared" si="25"/>
        <v xml:space="preserve"> </v>
      </c>
      <c r="S21" s="153">
        <f t="shared" si="26"/>
        <v>5</v>
      </c>
      <c r="T21" s="151" t="str">
        <f t="shared" si="27"/>
        <v xml:space="preserve"> </v>
      </c>
      <c r="U21" s="151">
        <f t="shared" si="28"/>
        <v>170</v>
      </c>
      <c r="V21" s="154" t="str">
        <f t="shared" si="28"/>
        <v xml:space="preserve"> </v>
      </c>
      <c r="W21" s="146"/>
      <c r="X21" s="146"/>
    </row>
    <row r="22" spans="1:24" s="147" customFormat="1" x14ac:dyDescent="0.2">
      <c r="A22" s="148">
        <v>5</v>
      </c>
      <c r="B22" s="149" t="s">
        <v>100</v>
      </c>
      <c r="C22" s="150">
        <v>2</v>
      </c>
      <c r="D22" s="113"/>
      <c r="E22" s="151">
        <f t="shared" si="22"/>
        <v>68</v>
      </c>
      <c r="F22" s="152" t="str">
        <f t="shared" si="22"/>
        <v xml:space="preserve"> </v>
      </c>
      <c r="G22" s="150">
        <v>2</v>
      </c>
      <c r="H22" s="113"/>
      <c r="I22" s="151">
        <f t="shared" si="23"/>
        <v>68</v>
      </c>
      <c r="J22" s="152" t="str">
        <f t="shared" si="23"/>
        <v xml:space="preserve"> </v>
      </c>
      <c r="K22" s="150"/>
      <c r="L22" s="113"/>
      <c r="M22" s="151" t="str">
        <f t="shared" si="24"/>
        <v xml:space="preserve"> </v>
      </c>
      <c r="N22" s="152" t="str">
        <f t="shared" si="24"/>
        <v xml:space="preserve"> </v>
      </c>
      <c r="O22" s="150"/>
      <c r="P22" s="113"/>
      <c r="Q22" s="151" t="str">
        <f t="shared" si="25"/>
        <v xml:space="preserve"> </v>
      </c>
      <c r="R22" s="152" t="str">
        <f t="shared" si="25"/>
        <v xml:space="preserve"> </v>
      </c>
      <c r="S22" s="153">
        <f t="shared" si="26"/>
        <v>4</v>
      </c>
      <c r="T22" s="151" t="str">
        <f t="shared" si="27"/>
        <v xml:space="preserve"> </v>
      </c>
      <c r="U22" s="151">
        <f t="shared" si="28"/>
        <v>136</v>
      </c>
      <c r="V22" s="154" t="str">
        <f t="shared" si="28"/>
        <v xml:space="preserve"> </v>
      </c>
      <c r="W22" s="146"/>
      <c r="X22" s="146"/>
    </row>
    <row r="23" spans="1:24" s="147" customFormat="1" x14ac:dyDescent="0.2">
      <c r="A23" s="148">
        <v>6</v>
      </c>
      <c r="B23" s="149" t="s">
        <v>101</v>
      </c>
      <c r="C23" s="150"/>
      <c r="D23" s="113"/>
      <c r="E23" s="151" t="str">
        <f t="shared" si="22"/>
        <v xml:space="preserve"> </v>
      </c>
      <c r="F23" s="152" t="str">
        <f t="shared" si="22"/>
        <v xml:space="preserve"> </v>
      </c>
      <c r="G23" s="150"/>
      <c r="H23" s="113"/>
      <c r="I23" s="151" t="str">
        <f t="shared" si="23"/>
        <v xml:space="preserve"> </v>
      </c>
      <c r="J23" s="152" t="str">
        <f t="shared" si="23"/>
        <v xml:space="preserve"> </v>
      </c>
      <c r="K23" s="150"/>
      <c r="L23" s="113"/>
      <c r="M23" s="151" t="str">
        <f t="shared" si="24"/>
        <v xml:space="preserve"> </v>
      </c>
      <c r="N23" s="152" t="str">
        <f t="shared" si="24"/>
        <v xml:space="preserve"> </v>
      </c>
      <c r="O23" s="150">
        <v>2</v>
      </c>
      <c r="P23" s="113"/>
      <c r="Q23" s="151">
        <f t="shared" si="25"/>
        <v>64</v>
      </c>
      <c r="R23" s="152" t="str">
        <f t="shared" si="25"/>
        <v xml:space="preserve"> </v>
      </c>
      <c r="S23" s="153">
        <f t="shared" si="26"/>
        <v>2</v>
      </c>
      <c r="T23" s="151" t="str">
        <f t="shared" si="27"/>
        <v xml:space="preserve"> </v>
      </c>
      <c r="U23" s="151">
        <f t="shared" si="28"/>
        <v>64</v>
      </c>
      <c r="V23" s="154" t="str">
        <f t="shared" si="28"/>
        <v xml:space="preserve"> </v>
      </c>
      <c r="W23" s="146"/>
      <c r="X23" s="146"/>
    </row>
    <row r="24" spans="1:24" s="147" customFormat="1" x14ac:dyDescent="0.2">
      <c r="A24" s="148">
        <v>7</v>
      </c>
      <c r="B24" s="149" t="s">
        <v>102</v>
      </c>
      <c r="C24" s="150"/>
      <c r="D24" s="113"/>
      <c r="E24" s="151" t="str">
        <f t="shared" si="22"/>
        <v xml:space="preserve"> </v>
      </c>
      <c r="F24" s="152" t="str">
        <f t="shared" si="22"/>
        <v xml:space="preserve"> </v>
      </c>
      <c r="G24" s="150"/>
      <c r="H24" s="113"/>
      <c r="I24" s="151" t="str">
        <f t="shared" si="23"/>
        <v xml:space="preserve"> </v>
      </c>
      <c r="J24" s="152" t="str">
        <f t="shared" si="23"/>
        <v xml:space="preserve"> </v>
      </c>
      <c r="K24" s="150"/>
      <c r="L24" s="113"/>
      <c r="M24" s="151" t="str">
        <f t="shared" si="24"/>
        <v xml:space="preserve"> </v>
      </c>
      <c r="N24" s="152" t="str">
        <f t="shared" si="24"/>
        <v xml:space="preserve"> </v>
      </c>
      <c r="O24" s="150">
        <v>3</v>
      </c>
      <c r="P24" s="113"/>
      <c r="Q24" s="151">
        <f t="shared" si="25"/>
        <v>96</v>
      </c>
      <c r="R24" s="152" t="str">
        <f t="shared" si="25"/>
        <v xml:space="preserve"> </v>
      </c>
      <c r="S24" s="153">
        <f t="shared" si="26"/>
        <v>3</v>
      </c>
      <c r="T24" s="151" t="str">
        <f t="shared" si="27"/>
        <v xml:space="preserve"> </v>
      </c>
      <c r="U24" s="151">
        <f t="shared" si="28"/>
        <v>96</v>
      </c>
      <c r="V24" s="154" t="str">
        <f t="shared" si="28"/>
        <v xml:space="preserve"> </v>
      </c>
      <c r="W24" s="146"/>
      <c r="X24" s="146"/>
    </row>
    <row r="25" spans="1:24" s="147" customFormat="1" x14ac:dyDescent="0.2">
      <c r="A25" s="148">
        <v>8</v>
      </c>
      <c r="B25" s="149" t="s">
        <v>103</v>
      </c>
      <c r="C25" s="150"/>
      <c r="D25" s="113"/>
      <c r="E25" s="151" t="str">
        <f t="shared" si="22"/>
        <v xml:space="preserve"> </v>
      </c>
      <c r="F25" s="152" t="str">
        <f t="shared" si="22"/>
        <v xml:space="preserve"> </v>
      </c>
      <c r="G25" s="150"/>
      <c r="H25" s="113">
        <v>2</v>
      </c>
      <c r="I25" s="151" t="str">
        <f t="shared" si="23"/>
        <v xml:space="preserve"> </v>
      </c>
      <c r="J25" s="152">
        <f t="shared" si="23"/>
        <v>68</v>
      </c>
      <c r="K25" s="150"/>
      <c r="L25" s="113">
        <v>3</v>
      </c>
      <c r="M25" s="151" t="str">
        <f t="shared" si="24"/>
        <v xml:space="preserve"> </v>
      </c>
      <c r="N25" s="152">
        <f t="shared" si="24"/>
        <v>102</v>
      </c>
      <c r="O25" s="150"/>
      <c r="P25" s="113"/>
      <c r="Q25" s="151" t="str">
        <f t="shared" si="25"/>
        <v xml:space="preserve"> </v>
      </c>
      <c r="R25" s="152" t="str">
        <f t="shared" si="25"/>
        <v xml:space="preserve"> </v>
      </c>
      <c r="S25" s="153" t="str">
        <f t="shared" si="26"/>
        <v xml:space="preserve"> </v>
      </c>
      <c r="T25" s="151">
        <f t="shared" si="27"/>
        <v>5</v>
      </c>
      <c r="U25" s="151" t="str">
        <f t="shared" si="28"/>
        <v xml:space="preserve"> </v>
      </c>
      <c r="V25" s="154">
        <f t="shared" si="28"/>
        <v>170</v>
      </c>
      <c r="W25" s="146"/>
      <c r="X25" s="146"/>
    </row>
    <row r="26" spans="1:24" s="147" customFormat="1" x14ac:dyDescent="0.2">
      <c r="A26" s="148">
        <v>9</v>
      </c>
      <c r="B26" s="149" t="s">
        <v>104</v>
      </c>
      <c r="C26" s="150"/>
      <c r="D26" s="113"/>
      <c r="E26" s="151" t="str">
        <f t="shared" si="22"/>
        <v xml:space="preserve"> </v>
      </c>
      <c r="F26" s="152" t="str">
        <f t="shared" si="22"/>
        <v xml:space="preserve"> </v>
      </c>
      <c r="G26" s="150">
        <v>2</v>
      </c>
      <c r="H26" s="113"/>
      <c r="I26" s="151">
        <f t="shared" si="23"/>
        <v>68</v>
      </c>
      <c r="J26" s="152" t="str">
        <f t="shared" si="23"/>
        <v xml:space="preserve"> </v>
      </c>
      <c r="K26" s="150"/>
      <c r="L26" s="113"/>
      <c r="M26" s="151" t="str">
        <f t="shared" si="24"/>
        <v xml:space="preserve"> </v>
      </c>
      <c r="N26" s="152" t="str">
        <f t="shared" si="24"/>
        <v xml:space="preserve"> </v>
      </c>
      <c r="O26" s="150"/>
      <c r="P26" s="113"/>
      <c r="Q26" s="151" t="str">
        <f t="shared" si="25"/>
        <v xml:space="preserve"> </v>
      </c>
      <c r="R26" s="152" t="str">
        <f t="shared" si="25"/>
        <v xml:space="preserve"> </v>
      </c>
      <c r="S26" s="153">
        <f t="shared" si="26"/>
        <v>2</v>
      </c>
      <c r="T26" s="151" t="str">
        <f t="shared" si="27"/>
        <v xml:space="preserve"> </v>
      </c>
      <c r="U26" s="151">
        <f t="shared" si="28"/>
        <v>68</v>
      </c>
      <c r="V26" s="154" t="str">
        <f t="shared" si="28"/>
        <v xml:space="preserve"> </v>
      </c>
      <c r="W26" s="146"/>
      <c r="X26" s="146"/>
    </row>
    <row r="27" spans="1:24" s="147" customFormat="1" x14ac:dyDescent="0.2">
      <c r="A27" s="148">
        <v>10</v>
      </c>
      <c r="B27" s="149" t="s">
        <v>105</v>
      </c>
      <c r="C27" s="150"/>
      <c r="D27" s="113"/>
      <c r="E27" s="151" t="str">
        <f t="shared" si="22"/>
        <v xml:space="preserve"> </v>
      </c>
      <c r="F27" s="152" t="str">
        <f t="shared" si="22"/>
        <v xml:space="preserve"> </v>
      </c>
      <c r="G27" s="150">
        <v>3</v>
      </c>
      <c r="H27" s="113"/>
      <c r="I27" s="151">
        <f t="shared" si="23"/>
        <v>102</v>
      </c>
      <c r="J27" s="152" t="str">
        <f t="shared" si="23"/>
        <v xml:space="preserve"> </v>
      </c>
      <c r="K27" s="150">
        <v>2</v>
      </c>
      <c r="L27" s="113"/>
      <c r="M27" s="151">
        <f t="shared" si="24"/>
        <v>68</v>
      </c>
      <c r="N27" s="152" t="str">
        <f t="shared" si="24"/>
        <v xml:space="preserve"> </v>
      </c>
      <c r="O27" s="150"/>
      <c r="P27" s="113"/>
      <c r="Q27" s="151" t="str">
        <f t="shared" si="25"/>
        <v xml:space="preserve"> </v>
      </c>
      <c r="R27" s="152" t="str">
        <f t="shared" si="25"/>
        <v xml:space="preserve"> </v>
      </c>
      <c r="S27" s="153">
        <f t="shared" si="26"/>
        <v>5</v>
      </c>
      <c r="T27" s="151" t="str">
        <f t="shared" si="27"/>
        <v xml:space="preserve"> </v>
      </c>
      <c r="U27" s="151">
        <f t="shared" si="28"/>
        <v>170</v>
      </c>
      <c r="V27" s="154" t="str">
        <f t="shared" si="28"/>
        <v xml:space="preserve"> </v>
      </c>
      <c r="W27" s="146" t="s">
        <v>70</v>
      </c>
      <c r="X27" s="146"/>
    </row>
    <row r="28" spans="1:24" s="147" customFormat="1" x14ac:dyDescent="0.2">
      <c r="A28" s="148">
        <v>11</v>
      </c>
      <c r="B28" s="149" t="s">
        <v>106</v>
      </c>
      <c r="C28" s="150"/>
      <c r="D28" s="113"/>
      <c r="E28" s="151" t="str">
        <f t="shared" si="22"/>
        <v xml:space="preserve"> </v>
      </c>
      <c r="F28" s="152" t="str">
        <f t="shared" si="22"/>
        <v xml:space="preserve"> </v>
      </c>
      <c r="G28" s="150"/>
      <c r="H28" s="113">
        <v>2</v>
      </c>
      <c r="I28" s="151" t="str">
        <f t="shared" si="23"/>
        <v xml:space="preserve"> </v>
      </c>
      <c r="J28" s="152">
        <f t="shared" si="23"/>
        <v>68</v>
      </c>
      <c r="K28" s="150"/>
      <c r="L28" s="113"/>
      <c r="M28" s="151" t="str">
        <f t="shared" si="24"/>
        <v xml:space="preserve"> </v>
      </c>
      <c r="N28" s="152" t="str">
        <f t="shared" si="24"/>
        <v xml:space="preserve"> </v>
      </c>
      <c r="O28" s="150"/>
      <c r="P28" s="113"/>
      <c r="Q28" s="151" t="str">
        <f t="shared" si="25"/>
        <v xml:space="preserve"> </v>
      </c>
      <c r="R28" s="152" t="str">
        <f t="shared" si="25"/>
        <v xml:space="preserve"> </v>
      </c>
      <c r="S28" s="153" t="str">
        <f t="shared" si="26"/>
        <v xml:space="preserve"> </v>
      </c>
      <c r="T28" s="151">
        <f t="shared" si="27"/>
        <v>2</v>
      </c>
      <c r="U28" s="151" t="str">
        <f t="shared" si="28"/>
        <v xml:space="preserve"> </v>
      </c>
      <c r="V28" s="154">
        <f t="shared" si="28"/>
        <v>68</v>
      </c>
      <c r="W28" s="146"/>
      <c r="X28" s="146"/>
    </row>
    <row r="29" spans="1:24" s="147" customFormat="1" x14ac:dyDescent="0.2">
      <c r="A29" s="148">
        <v>12</v>
      </c>
      <c r="B29" s="149" t="s">
        <v>107</v>
      </c>
      <c r="C29" s="150"/>
      <c r="D29" s="113"/>
      <c r="E29" s="151" t="str">
        <f t="shared" si="22"/>
        <v xml:space="preserve"> </v>
      </c>
      <c r="F29" s="152" t="str">
        <f t="shared" si="22"/>
        <v xml:space="preserve"> </v>
      </c>
      <c r="G29" s="150"/>
      <c r="H29" s="113"/>
      <c r="I29" s="151" t="str">
        <f t="shared" si="23"/>
        <v xml:space="preserve"> </v>
      </c>
      <c r="J29" s="152" t="str">
        <f t="shared" si="23"/>
        <v xml:space="preserve"> </v>
      </c>
      <c r="K29" s="150">
        <v>2</v>
      </c>
      <c r="L29" s="113"/>
      <c r="M29" s="151">
        <f t="shared" si="24"/>
        <v>68</v>
      </c>
      <c r="N29" s="152" t="str">
        <f t="shared" si="24"/>
        <v xml:space="preserve"> </v>
      </c>
      <c r="O29" s="150">
        <v>2</v>
      </c>
      <c r="P29" s="113"/>
      <c r="Q29" s="151">
        <f t="shared" si="25"/>
        <v>64</v>
      </c>
      <c r="R29" s="152" t="str">
        <f t="shared" si="25"/>
        <v xml:space="preserve"> </v>
      </c>
      <c r="S29" s="153">
        <f t="shared" si="26"/>
        <v>4</v>
      </c>
      <c r="T29" s="151" t="str">
        <f t="shared" si="27"/>
        <v xml:space="preserve"> </v>
      </c>
      <c r="U29" s="151">
        <f t="shared" si="28"/>
        <v>132</v>
      </c>
      <c r="V29" s="154" t="str">
        <f t="shared" si="28"/>
        <v xml:space="preserve"> </v>
      </c>
      <c r="W29" s="146"/>
      <c r="X29" s="146"/>
    </row>
    <row r="30" spans="1:24" s="147" customFormat="1" x14ac:dyDescent="0.2">
      <c r="A30" s="148">
        <v>13</v>
      </c>
      <c r="B30" s="149" t="s">
        <v>108</v>
      </c>
      <c r="C30" s="150"/>
      <c r="D30" s="113"/>
      <c r="E30" s="151" t="str">
        <f t="shared" si="22"/>
        <v xml:space="preserve"> </v>
      </c>
      <c r="F30" s="152" t="str">
        <f t="shared" si="22"/>
        <v xml:space="preserve"> </v>
      </c>
      <c r="G30" s="150"/>
      <c r="H30" s="113"/>
      <c r="I30" s="151" t="str">
        <f t="shared" si="23"/>
        <v xml:space="preserve"> </v>
      </c>
      <c r="J30" s="152" t="str">
        <f t="shared" si="23"/>
        <v xml:space="preserve"> </v>
      </c>
      <c r="K30" s="150">
        <v>2</v>
      </c>
      <c r="L30" s="113"/>
      <c r="M30" s="151">
        <f t="shared" si="24"/>
        <v>68</v>
      </c>
      <c r="N30" s="152" t="str">
        <f t="shared" si="24"/>
        <v xml:space="preserve"> </v>
      </c>
      <c r="O30" s="150">
        <v>2</v>
      </c>
      <c r="P30" s="113"/>
      <c r="Q30" s="151">
        <f t="shared" si="25"/>
        <v>64</v>
      </c>
      <c r="R30" s="152" t="str">
        <f t="shared" si="25"/>
        <v xml:space="preserve"> </v>
      </c>
      <c r="S30" s="153">
        <f t="shared" si="26"/>
        <v>4</v>
      </c>
      <c r="T30" s="151" t="str">
        <f t="shared" si="27"/>
        <v xml:space="preserve"> </v>
      </c>
      <c r="U30" s="151">
        <f t="shared" si="28"/>
        <v>132</v>
      </c>
      <c r="V30" s="154" t="str">
        <f t="shared" si="28"/>
        <v xml:space="preserve"> </v>
      </c>
      <c r="W30" s="146"/>
      <c r="X30" s="146"/>
    </row>
    <row r="31" spans="1:24" s="147" customFormat="1" x14ac:dyDescent="0.2">
      <c r="A31" s="148">
        <v>14</v>
      </c>
      <c r="B31" s="149" t="s">
        <v>109</v>
      </c>
      <c r="C31" s="150"/>
      <c r="D31" s="113"/>
      <c r="E31" s="151" t="str">
        <f t="shared" si="22"/>
        <v xml:space="preserve"> </v>
      </c>
      <c r="F31" s="152" t="str">
        <f t="shared" si="22"/>
        <v xml:space="preserve"> </v>
      </c>
      <c r="G31" s="150"/>
      <c r="H31" s="113"/>
      <c r="I31" s="151" t="str">
        <f t="shared" si="23"/>
        <v xml:space="preserve"> </v>
      </c>
      <c r="J31" s="152" t="str">
        <f t="shared" si="23"/>
        <v xml:space="preserve"> </v>
      </c>
      <c r="K31" s="150"/>
      <c r="L31" s="113"/>
      <c r="M31" s="151" t="str">
        <f t="shared" si="24"/>
        <v xml:space="preserve"> </v>
      </c>
      <c r="N31" s="152" t="str">
        <f t="shared" si="24"/>
        <v xml:space="preserve"> </v>
      </c>
      <c r="O31" s="150">
        <v>3</v>
      </c>
      <c r="P31" s="113"/>
      <c r="Q31" s="151">
        <f t="shared" si="25"/>
        <v>96</v>
      </c>
      <c r="R31" s="152" t="str">
        <f t="shared" si="25"/>
        <v xml:space="preserve"> </v>
      </c>
      <c r="S31" s="153">
        <f t="shared" si="26"/>
        <v>3</v>
      </c>
      <c r="T31" s="151" t="str">
        <f t="shared" si="27"/>
        <v xml:space="preserve"> </v>
      </c>
      <c r="U31" s="151">
        <f t="shared" si="28"/>
        <v>96</v>
      </c>
      <c r="V31" s="154" t="str">
        <f t="shared" si="28"/>
        <v xml:space="preserve"> </v>
      </c>
      <c r="W31" s="146"/>
      <c r="X31" s="146"/>
    </row>
    <row r="32" spans="1:24" s="147" customFormat="1" x14ac:dyDescent="0.2">
      <c r="A32" s="148">
        <v>15</v>
      </c>
      <c r="B32" s="149" t="s">
        <v>110</v>
      </c>
      <c r="C32" s="150"/>
      <c r="D32" s="113"/>
      <c r="E32" s="151" t="str">
        <f t="shared" si="22"/>
        <v xml:space="preserve"> </v>
      </c>
      <c r="F32" s="152" t="str">
        <f t="shared" si="22"/>
        <v xml:space="preserve"> </v>
      </c>
      <c r="G32" s="150"/>
      <c r="H32" s="113"/>
      <c r="I32" s="151" t="str">
        <f t="shared" si="23"/>
        <v xml:space="preserve"> </v>
      </c>
      <c r="J32" s="152" t="str">
        <f t="shared" si="23"/>
        <v xml:space="preserve"> </v>
      </c>
      <c r="K32" s="150"/>
      <c r="L32" s="113"/>
      <c r="M32" s="151" t="str">
        <f t="shared" si="24"/>
        <v xml:space="preserve"> </v>
      </c>
      <c r="N32" s="152" t="str">
        <f t="shared" si="24"/>
        <v xml:space="preserve"> </v>
      </c>
      <c r="O32" s="150">
        <v>2</v>
      </c>
      <c r="P32" s="113"/>
      <c r="Q32" s="151">
        <f t="shared" si="25"/>
        <v>64</v>
      </c>
      <c r="R32" s="152" t="str">
        <f t="shared" si="25"/>
        <v xml:space="preserve"> </v>
      </c>
      <c r="S32" s="153">
        <f t="shared" si="26"/>
        <v>2</v>
      </c>
      <c r="T32" s="151" t="str">
        <f t="shared" si="27"/>
        <v xml:space="preserve"> </v>
      </c>
      <c r="U32" s="151">
        <f t="shared" si="28"/>
        <v>64</v>
      </c>
      <c r="V32" s="154" t="str">
        <f t="shared" si="28"/>
        <v xml:space="preserve"> </v>
      </c>
      <c r="W32" s="146"/>
      <c r="X32" s="146"/>
    </row>
    <row r="33" spans="1:24" s="147" customFormat="1" x14ac:dyDescent="0.2">
      <c r="A33" s="148">
        <v>16</v>
      </c>
      <c r="B33" s="155" t="s">
        <v>30</v>
      </c>
      <c r="C33" s="150"/>
      <c r="D33" s="113"/>
      <c r="E33" s="151" t="str">
        <f t="shared" si="22"/>
        <v xml:space="preserve"> </v>
      </c>
      <c r="F33" s="152" t="str">
        <f t="shared" si="22"/>
        <v xml:space="preserve"> </v>
      </c>
      <c r="G33" s="150"/>
      <c r="H33" s="113"/>
      <c r="I33" s="151" t="str">
        <f t="shared" si="23"/>
        <v xml:space="preserve"> </v>
      </c>
      <c r="J33" s="152" t="str">
        <f t="shared" si="23"/>
        <v xml:space="preserve"> </v>
      </c>
      <c r="K33" s="150"/>
      <c r="L33" s="113"/>
      <c r="M33" s="151" t="str">
        <f t="shared" si="24"/>
        <v xml:space="preserve"> </v>
      </c>
      <c r="N33" s="152" t="str">
        <f t="shared" si="24"/>
        <v xml:space="preserve"> </v>
      </c>
      <c r="O33" s="150">
        <v>2</v>
      </c>
      <c r="P33" s="113"/>
      <c r="Q33" s="151">
        <f t="shared" si="25"/>
        <v>64</v>
      </c>
      <c r="R33" s="152" t="str">
        <f t="shared" si="25"/>
        <v xml:space="preserve"> </v>
      </c>
      <c r="S33" s="153">
        <f t="shared" si="26"/>
        <v>2</v>
      </c>
      <c r="T33" s="151" t="str">
        <f t="shared" si="27"/>
        <v xml:space="preserve"> </v>
      </c>
      <c r="U33" s="151">
        <f t="shared" si="28"/>
        <v>64</v>
      </c>
      <c r="V33" s="154" t="str">
        <f t="shared" si="28"/>
        <v xml:space="preserve"> </v>
      </c>
      <c r="W33" s="146"/>
      <c r="X33" s="146"/>
    </row>
    <row r="34" spans="1:24" s="147" customFormat="1" x14ac:dyDescent="0.2">
      <c r="A34" s="148">
        <v>17</v>
      </c>
      <c r="B34" s="149" t="s">
        <v>111</v>
      </c>
      <c r="C34" s="150"/>
      <c r="D34" s="113"/>
      <c r="E34" s="151" t="str">
        <f t="shared" si="22"/>
        <v xml:space="preserve"> </v>
      </c>
      <c r="F34" s="152" t="str">
        <f t="shared" si="22"/>
        <v xml:space="preserve"> </v>
      </c>
      <c r="G34" s="150"/>
      <c r="H34" s="113"/>
      <c r="I34" s="151" t="str">
        <f t="shared" si="23"/>
        <v xml:space="preserve"> </v>
      </c>
      <c r="J34" s="152" t="str">
        <f t="shared" si="23"/>
        <v xml:space="preserve"> </v>
      </c>
      <c r="K34" s="150"/>
      <c r="L34" s="113"/>
      <c r="M34" s="151" t="str">
        <f t="shared" si="24"/>
        <v xml:space="preserve"> </v>
      </c>
      <c r="N34" s="152" t="str">
        <f t="shared" si="24"/>
        <v xml:space="preserve"> </v>
      </c>
      <c r="O34" s="150">
        <v>2</v>
      </c>
      <c r="P34" s="113"/>
      <c r="Q34" s="151">
        <f t="shared" si="25"/>
        <v>64</v>
      </c>
      <c r="R34" s="152" t="str">
        <f t="shared" si="25"/>
        <v xml:space="preserve"> </v>
      </c>
      <c r="S34" s="153">
        <f t="shared" si="26"/>
        <v>2</v>
      </c>
      <c r="T34" s="151" t="str">
        <f t="shared" si="27"/>
        <v xml:space="preserve"> </v>
      </c>
      <c r="U34" s="151">
        <f t="shared" si="28"/>
        <v>64</v>
      </c>
      <c r="V34" s="154" t="str">
        <f t="shared" si="28"/>
        <v xml:space="preserve"> </v>
      </c>
      <c r="W34" s="146"/>
      <c r="X34" s="146"/>
    </row>
    <row r="35" spans="1:24" s="147" customFormat="1" x14ac:dyDescent="0.2">
      <c r="A35" s="148">
        <v>18</v>
      </c>
      <c r="B35" s="149" t="s">
        <v>29</v>
      </c>
      <c r="C35" s="150"/>
      <c r="D35" s="113">
        <v>3</v>
      </c>
      <c r="E35" s="151" t="str">
        <f t="shared" si="22"/>
        <v xml:space="preserve"> </v>
      </c>
      <c r="F35" s="152">
        <f t="shared" si="22"/>
        <v>102</v>
      </c>
      <c r="G35" s="150"/>
      <c r="H35" s="113"/>
      <c r="I35" s="151" t="str">
        <f t="shared" si="23"/>
        <v xml:space="preserve"> </v>
      </c>
      <c r="J35" s="152" t="str">
        <f t="shared" si="23"/>
        <v xml:space="preserve"> </v>
      </c>
      <c r="K35" s="150"/>
      <c r="L35" s="113">
        <v>3</v>
      </c>
      <c r="M35" s="151" t="str">
        <f t="shared" si="24"/>
        <v xml:space="preserve"> </v>
      </c>
      <c r="N35" s="152">
        <f t="shared" si="24"/>
        <v>102</v>
      </c>
      <c r="O35" s="150"/>
      <c r="P35" s="113"/>
      <c r="Q35" s="151" t="str">
        <f t="shared" si="25"/>
        <v xml:space="preserve"> </v>
      </c>
      <c r="R35" s="152" t="str">
        <f t="shared" si="25"/>
        <v xml:space="preserve"> </v>
      </c>
      <c r="S35" s="153" t="str">
        <f t="shared" si="26"/>
        <v xml:space="preserve"> </v>
      </c>
      <c r="T35" s="151">
        <f t="shared" si="27"/>
        <v>6</v>
      </c>
      <c r="U35" s="151" t="str">
        <f t="shared" si="28"/>
        <v xml:space="preserve"> </v>
      </c>
      <c r="V35" s="154">
        <f t="shared" si="28"/>
        <v>204</v>
      </c>
      <c r="W35" s="146"/>
      <c r="X35" s="146"/>
    </row>
    <row r="36" spans="1:24" s="147" customFormat="1" x14ac:dyDescent="0.2">
      <c r="A36" s="148">
        <v>19</v>
      </c>
      <c r="B36" s="149" t="s">
        <v>112</v>
      </c>
      <c r="C36" s="150"/>
      <c r="D36" s="113"/>
      <c r="E36" s="151" t="str">
        <f t="shared" si="22"/>
        <v xml:space="preserve"> </v>
      </c>
      <c r="F36" s="152" t="str">
        <f t="shared" si="22"/>
        <v xml:space="preserve"> </v>
      </c>
      <c r="G36" s="150"/>
      <c r="H36" s="113"/>
      <c r="I36" s="151" t="str">
        <f t="shared" si="23"/>
        <v xml:space="preserve"> </v>
      </c>
      <c r="J36" s="152" t="str">
        <f t="shared" si="23"/>
        <v xml:space="preserve"> </v>
      </c>
      <c r="K36" s="150"/>
      <c r="L36" s="113"/>
      <c r="M36" s="151" t="str">
        <f t="shared" si="24"/>
        <v xml:space="preserve"> </v>
      </c>
      <c r="N36" s="152" t="str">
        <f t="shared" si="24"/>
        <v xml:space="preserve"> </v>
      </c>
      <c r="O36" s="150"/>
      <c r="P36" s="113"/>
      <c r="Q36" s="151" t="str">
        <f t="shared" si="25"/>
        <v xml:space="preserve"> </v>
      </c>
      <c r="R36" s="152" t="str">
        <f t="shared" si="25"/>
        <v xml:space="preserve"> </v>
      </c>
      <c r="S36" s="153" t="str">
        <f t="shared" si="26"/>
        <v xml:space="preserve"> </v>
      </c>
      <c r="T36" s="151" t="str">
        <f t="shared" si="27"/>
        <v xml:space="preserve"> </v>
      </c>
      <c r="U36" s="151" t="str">
        <f t="shared" si="28"/>
        <v xml:space="preserve"> </v>
      </c>
      <c r="V36" s="154" t="str">
        <f t="shared" si="28"/>
        <v xml:space="preserve"> </v>
      </c>
      <c r="W36" s="146"/>
      <c r="X36" s="146"/>
    </row>
    <row r="37" spans="1:24" s="147" customFormat="1" ht="13.5" thickBot="1" x14ac:dyDescent="0.25">
      <c r="A37" s="148">
        <v>20</v>
      </c>
      <c r="B37" s="149" t="s">
        <v>113</v>
      </c>
      <c r="C37" s="156"/>
      <c r="D37" s="115"/>
      <c r="E37" s="157" t="str">
        <f t="shared" si="22"/>
        <v xml:space="preserve"> </v>
      </c>
      <c r="F37" s="158" t="str">
        <f t="shared" si="22"/>
        <v xml:space="preserve"> </v>
      </c>
      <c r="G37" s="156"/>
      <c r="H37" s="115"/>
      <c r="I37" s="157" t="str">
        <f t="shared" si="23"/>
        <v xml:space="preserve"> </v>
      </c>
      <c r="J37" s="158" t="str">
        <f t="shared" si="23"/>
        <v xml:space="preserve"> </v>
      </c>
      <c r="K37" s="156"/>
      <c r="L37" s="115"/>
      <c r="M37" s="157" t="str">
        <f t="shared" si="24"/>
        <v xml:space="preserve"> </v>
      </c>
      <c r="N37" s="158" t="str">
        <f t="shared" si="24"/>
        <v xml:space="preserve"> </v>
      </c>
      <c r="O37" s="156"/>
      <c r="P37" s="115"/>
      <c r="Q37" s="157" t="str">
        <f t="shared" si="25"/>
        <v xml:space="preserve"> </v>
      </c>
      <c r="R37" s="158" t="str">
        <f t="shared" si="25"/>
        <v xml:space="preserve"> </v>
      </c>
      <c r="S37" s="159" t="str">
        <f t="shared" si="26"/>
        <v xml:space="preserve"> </v>
      </c>
      <c r="T37" s="157" t="str">
        <f t="shared" si="27"/>
        <v xml:space="preserve"> </v>
      </c>
      <c r="U37" s="157" t="str">
        <f t="shared" si="28"/>
        <v xml:space="preserve"> </v>
      </c>
      <c r="V37" s="160" t="str">
        <f t="shared" si="28"/>
        <v xml:space="preserve"> </v>
      </c>
      <c r="W37" s="146"/>
      <c r="X37" s="146"/>
    </row>
    <row r="38" spans="1:24" s="147" customFormat="1" x14ac:dyDescent="0.2">
      <c r="A38" s="337" t="s">
        <v>18</v>
      </c>
      <c r="B38" s="338"/>
      <c r="C38" s="164">
        <f>SUM(C6:C14)</f>
        <v>16</v>
      </c>
      <c r="D38" s="161">
        <f t="shared" ref="D38:V38" si="29">SUM(D6:D16)</f>
        <v>2</v>
      </c>
      <c r="E38" s="165">
        <f>SUM(E6:E14)</f>
        <v>544</v>
      </c>
      <c r="F38" s="162">
        <f t="shared" si="29"/>
        <v>68</v>
      </c>
      <c r="G38" s="276">
        <f>SUM(G6:G14)</f>
        <v>14</v>
      </c>
      <c r="H38" s="161">
        <f t="shared" si="29"/>
        <v>0</v>
      </c>
      <c r="I38" s="165">
        <f>SUM(I6:I14)</f>
        <v>476</v>
      </c>
      <c r="J38" s="163">
        <f t="shared" si="29"/>
        <v>0</v>
      </c>
      <c r="K38" s="164">
        <f>SUM(K6:K14)</f>
        <v>13</v>
      </c>
      <c r="L38" s="161">
        <f t="shared" si="29"/>
        <v>0</v>
      </c>
      <c r="M38" s="165">
        <f>SUM(M6:M14)</f>
        <v>442</v>
      </c>
      <c r="N38" s="162">
        <f t="shared" si="29"/>
        <v>0</v>
      </c>
      <c r="O38" s="276">
        <f>SUM(O6:O15)</f>
        <v>11</v>
      </c>
      <c r="P38" s="161">
        <f t="shared" si="29"/>
        <v>0</v>
      </c>
      <c r="Q38" s="165">
        <f>SUM(Q6:Q14)</f>
        <v>352</v>
      </c>
      <c r="R38" s="163">
        <f t="shared" si="29"/>
        <v>0</v>
      </c>
      <c r="S38" s="164">
        <f>SUM(S6:S14)</f>
        <v>54</v>
      </c>
      <c r="T38" s="165">
        <f>SUM(T6:T16)</f>
        <v>2</v>
      </c>
      <c r="U38" s="165">
        <f>SUM(U6:U14)</f>
        <v>1814</v>
      </c>
      <c r="V38" s="162">
        <f t="shared" si="29"/>
        <v>68</v>
      </c>
      <c r="W38" s="146"/>
      <c r="X38" s="146"/>
    </row>
    <row r="39" spans="1:24" x14ac:dyDescent="0.2">
      <c r="A39" s="339" t="s">
        <v>19</v>
      </c>
      <c r="B39" s="278"/>
      <c r="C39" s="166">
        <f t="shared" ref="C39:V39" si="30">SUM(C18:C37)</f>
        <v>8</v>
      </c>
      <c r="D39" s="119">
        <f t="shared" si="30"/>
        <v>5</v>
      </c>
      <c r="E39" s="119">
        <f t="shared" si="30"/>
        <v>272</v>
      </c>
      <c r="F39" s="167">
        <f t="shared" si="30"/>
        <v>170</v>
      </c>
      <c r="G39" s="168">
        <f t="shared" si="30"/>
        <v>13</v>
      </c>
      <c r="H39" s="119">
        <f t="shared" si="30"/>
        <v>4</v>
      </c>
      <c r="I39" s="119">
        <f t="shared" si="30"/>
        <v>442</v>
      </c>
      <c r="J39" s="169">
        <f t="shared" si="30"/>
        <v>136</v>
      </c>
      <c r="K39" s="166">
        <f t="shared" si="30"/>
        <v>12</v>
      </c>
      <c r="L39" s="119">
        <f t="shared" si="30"/>
        <v>6</v>
      </c>
      <c r="M39" s="170">
        <f>SUM(M18:M37)</f>
        <v>408</v>
      </c>
      <c r="N39" s="167">
        <f t="shared" si="30"/>
        <v>204</v>
      </c>
      <c r="O39" s="168">
        <f t="shared" si="30"/>
        <v>20</v>
      </c>
      <c r="P39" s="119">
        <f t="shared" si="30"/>
        <v>0</v>
      </c>
      <c r="Q39" s="119">
        <f t="shared" si="30"/>
        <v>640</v>
      </c>
      <c r="R39" s="169">
        <f t="shared" si="30"/>
        <v>0</v>
      </c>
      <c r="S39" s="171">
        <f>SUM(S18:S37)</f>
        <v>53</v>
      </c>
      <c r="T39" s="170">
        <f>SUM(T18:T37)</f>
        <v>15</v>
      </c>
      <c r="U39" s="119">
        <f t="shared" si="30"/>
        <v>1762</v>
      </c>
      <c r="V39" s="167">
        <f t="shared" si="30"/>
        <v>510</v>
      </c>
      <c r="W39" s="21"/>
      <c r="X39" s="21"/>
    </row>
    <row r="40" spans="1:24" ht="13.5" thickBot="1" x14ac:dyDescent="0.25">
      <c r="A40" s="351" t="s">
        <v>20</v>
      </c>
      <c r="B40" s="352"/>
      <c r="C40" s="172">
        <f t="shared" ref="C40:J40" si="31">SUM(C38:C39)</f>
        <v>24</v>
      </c>
      <c r="D40" s="172">
        <f t="shared" si="31"/>
        <v>7</v>
      </c>
      <c r="E40" s="173">
        <f t="shared" si="31"/>
        <v>816</v>
      </c>
      <c r="F40" s="173">
        <f t="shared" si="31"/>
        <v>238</v>
      </c>
      <c r="G40" s="174">
        <f t="shared" si="31"/>
        <v>27</v>
      </c>
      <c r="H40" s="173">
        <f t="shared" si="31"/>
        <v>4</v>
      </c>
      <c r="I40" s="173">
        <f t="shared" si="31"/>
        <v>918</v>
      </c>
      <c r="J40" s="175">
        <f t="shared" si="31"/>
        <v>136</v>
      </c>
      <c r="K40" s="172">
        <f t="shared" ref="K40:V40" si="32">K38+K39</f>
        <v>25</v>
      </c>
      <c r="L40" s="173">
        <f t="shared" si="32"/>
        <v>6</v>
      </c>
      <c r="M40" s="173">
        <f t="shared" si="32"/>
        <v>850</v>
      </c>
      <c r="N40" s="176">
        <f t="shared" si="32"/>
        <v>204</v>
      </c>
      <c r="O40" s="174">
        <f t="shared" si="32"/>
        <v>31</v>
      </c>
      <c r="P40" s="173">
        <f t="shared" si="32"/>
        <v>0</v>
      </c>
      <c r="Q40" s="173">
        <f t="shared" si="32"/>
        <v>992</v>
      </c>
      <c r="R40" s="177">
        <f t="shared" si="32"/>
        <v>0</v>
      </c>
      <c r="S40" s="172">
        <f t="shared" si="32"/>
        <v>107</v>
      </c>
      <c r="T40" s="173">
        <f t="shared" si="32"/>
        <v>17</v>
      </c>
      <c r="U40" s="173">
        <f t="shared" si="32"/>
        <v>3576</v>
      </c>
      <c r="V40" s="176">
        <f t="shared" si="32"/>
        <v>578</v>
      </c>
      <c r="W40" s="25"/>
      <c r="X40" s="25"/>
    </row>
    <row r="41" spans="1:24" ht="17.100000000000001" customHeight="1" thickBot="1" x14ac:dyDescent="0.25">
      <c r="A41" s="353"/>
      <c r="B41" s="354"/>
      <c r="C41" s="350">
        <f>SUM(C40:D40)</f>
        <v>31</v>
      </c>
      <c r="D41" s="348"/>
      <c r="E41" s="345">
        <f>SUM(E40:F40)</f>
        <v>1054</v>
      </c>
      <c r="F41" s="346"/>
      <c r="G41" s="347">
        <f>SUM(G40:H40)</f>
        <v>31</v>
      </c>
      <c r="H41" s="348"/>
      <c r="I41" s="345">
        <f>SUM(I40:J40)</f>
        <v>1054</v>
      </c>
      <c r="J41" s="349"/>
      <c r="K41" s="350">
        <f>K40+L40</f>
        <v>31</v>
      </c>
      <c r="L41" s="348"/>
      <c r="M41" s="345">
        <f>M40+N40</f>
        <v>1054</v>
      </c>
      <c r="N41" s="346"/>
      <c r="O41" s="347">
        <f>O40+P40</f>
        <v>31</v>
      </c>
      <c r="P41" s="348"/>
      <c r="Q41" s="345">
        <f>Q40+R40</f>
        <v>992</v>
      </c>
      <c r="R41" s="349"/>
      <c r="S41" s="350">
        <f>S40+T40</f>
        <v>124</v>
      </c>
      <c r="T41" s="349"/>
      <c r="U41" s="345">
        <f>U40+V40</f>
        <v>4154</v>
      </c>
      <c r="V41" s="346"/>
      <c r="W41" s="25"/>
      <c r="X41" s="25"/>
    </row>
    <row r="42" spans="1:24" ht="12.2" customHeight="1" x14ac:dyDescent="0.2">
      <c r="A42" s="263"/>
      <c r="B42" s="263"/>
      <c r="C42" s="264"/>
      <c r="D42" s="265"/>
      <c r="E42" s="264"/>
      <c r="F42" s="265"/>
      <c r="G42" s="264"/>
      <c r="H42" s="265"/>
      <c r="I42" s="264"/>
      <c r="J42" s="265"/>
      <c r="K42" s="25"/>
      <c r="L42" s="262"/>
      <c r="M42" s="25"/>
      <c r="N42" s="262"/>
      <c r="O42" s="25"/>
      <c r="P42" s="262"/>
      <c r="Q42" s="25"/>
      <c r="R42" s="262"/>
      <c r="S42" s="25"/>
      <c r="T42" s="262"/>
      <c r="U42" s="25"/>
      <c r="V42" s="262"/>
      <c r="W42" s="25"/>
      <c r="X42" s="25"/>
    </row>
    <row r="43" spans="1:24" ht="33.4" customHeight="1" x14ac:dyDescent="0.2">
      <c r="B43" s="278" t="s">
        <v>136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</row>
    <row r="44" spans="1:24" ht="12.75" customHeight="1" x14ac:dyDescent="0.2">
      <c r="B44" s="343" t="s">
        <v>114</v>
      </c>
      <c r="C44" s="343"/>
      <c r="D44" s="343"/>
      <c r="E44" s="343"/>
      <c r="F44" s="343"/>
      <c r="G44" s="343"/>
      <c r="H44" s="343"/>
      <c r="I44" s="343"/>
      <c r="J44" s="343"/>
      <c r="K44" s="178"/>
      <c r="L44" s="178"/>
      <c r="M44" s="178"/>
    </row>
    <row r="45" spans="1:24" ht="12.75" customHeight="1" x14ac:dyDescent="0.2">
      <c r="B45" s="343" t="s">
        <v>115</v>
      </c>
      <c r="C45" s="343"/>
      <c r="D45" s="343"/>
      <c r="E45" s="343"/>
      <c r="F45" s="343"/>
      <c r="G45" s="343"/>
      <c r="H45" s="343"/>
      <c r="I45" s="343"/>
      <c r="J45" s="343"/>
      <c r="K45" s="178"/>
      <c r="L45" s="178"/>
      <c r="M45" s="178"/>
    </row>
    <row r="46" spans="1:24" x14ac:dyDescent="0.2">
      <c r="B46" s="344" t="s">
        <v>116</v>
      </c>
      <c r="C46" s="344"/>
      <c r="D46" s="344"/>
      <c r="E46" s="344"/>
      <c r="F46" s="344"/>
      <c r="G46" s="344"/>
      <c r="H46" s="344"/>
      <c r="I46" s="344"/>
      <c r="J46" s="344"/>
      <c r="K46" s="179"/>
      <c r="L46" s="179"/>
      <c r="M46" s="179"/>
    </row>
  </sheetData>
  <dataConsolidate/>
  <mergeCells count="37">
    <mergeCell ref="B44:J44"/>
    <mergeCell ref="B45:J45"/>
    <mergeCell ref="B46:J46"/>
    <mergeCell ref="M41:N41"/>
    <mergeCell ref="O41:P41"/>
    <mergeCell ref="B43:V43"/>
    <mergeCell ref="Q41:R41"/>
    <mergeCell ref="S41:T41"/>
    <mergeCell ref="U41:V41"/>
    <mergeCell ref="A40:B41"/>
    <mergeCell ref="C41:D41"/>
    <mergeCell ref="E41:F41"/>
    <mergeCell ref="G41:H41"/>
    <mergeCell ref="I41:J41"/>
    <mergeCell ref="K41:L41"/>
    <mergeCell ref="A38:B38"/>
    <mergeCell ref="A39:B39"/>
    <mergeCell ref="G4:H4"/>
    <mergeCell ref="I4:J4"/>
    <mergeCell ref="K4:L4"/>
    <mergeCell ref="A5:B5"/>
    <mergeCell ref="A17:B17"/>
    <mergeCell ref="C4:D4"/>
    <mergeCell ref="E4:F4"/>
    <mergeCell ref="A1:V1"/>
    <mergeCell ref="A2:V2"/>
    <mergeCell ref="A3:B4"/>
    <mergeCell ref="C3:F3"/>
    <mergeCell ref="G3:J3"/>
    <mergeCell ref="K3:N3"/>
    <mergeCell ref="M4:N4"/>
    <mergeCell ref="O3:R3"/>
    <mergeCell ref="S3:V3"/>
    <mergeCell ref="S4:T4"/>
    <mergeCell ref="U4:V4"/>
    <mergeCell ref="O4:P4"/>
    <mergeCell ref="Q4:R4"/>
  </mergeCells>
  <pageMargins left="0.75" right="0.75" top="0.5" bottom="0.5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H25" sqref="H25"/>
    </sheetView>
  </sheetViews>
  <sheetFormatPr defaultColWidth="9" defaultRowHeight="12.75" x14ac:dyDescent="0.2"/>
  <cols>
    <col min="1" max="1" width="3.7109375" style="180" customWidth="1"/>
    <col min="2" max="2" width="38.140625" style="180" customWidth="1"/>
    <col min="3" max="19" width="4.42578125" style="180" customWidth="1"/>
    <col min="20" max="20" width="4.42578125" style="181" customWidth="1"/>
    <col min="21" max="21" width="5.140625" style="180" customWidth="1"/>
    <col min="22" max="22" width="4.85546875" style="181" bestFit="1" customWidth="1"/>
    <col min="23" max="23" width="6.140625" style="181" customWidth="1"/>
    <col min="24" max="16384" width="9" style="180"/>
  </cols>
  <sheetData>
    <row r="1" spans="1:23" x14ac:dyDescent="0.2">
      <c r="A1" s="371" t="s">
        <v>23</v>
      </c>
      <c r="B1" s="372"/>
      <c r="C1" s="372"/>
      <c r="D1" s="372"/>
      <c r="E1" s="372"/>
      <c r="F1" s="372"/>
      <c r="G1" s="372"/>
    </row>
    <row r="2" spans="1:23" x14ac:dyDescent="0.2">
      <c r="A2" s="373" t="s">
        <v>117</v>
      </c>
      <c r="B2" s="374"/>
      <c r="C2" s="374"/>
      <c r="D2" s="374"/>
      <c r="E2" s="374"/>
      <c r="F2" s="374"/>
      <c r="G2" s="374"/>
    </row>
    <row r="3" spans="1:23" ht="13.5" thickBot="1" x14ac:dyDescent="0.25">
      <c r="A3" s="182"/>
      <c r="B3" s="183"/>
    </row>
    <row r="4" spans="1:23" ht="13.5" thickTop="1" x14ac:dyDescent="0.2">
      <c r="A4" s="375" t="s">
        <v>0</v>
      </c>
      <c r="B4" s="376"/>
      <c r="C4" s="355" t="s">
        <v>1</v>
      </c>
      <c r="D4" s="356"/>
      <c r="E4" s="356"/>
      <c r="F4" s="357"/>
      <c r="G4" s="358" t="s">
        <v>2</v>
      </c>
      <c r="H4" s="356"/>
      <c r="I4" s="356"/>
      <c r="J4" s="356"/>
      <c r="K4" s="355" t="s">
        <v>3</v>
      </c>
      <c r="L4" s="356"/>
      <c r="M4" s="356"/>
      <c r="N4" s="357"/>
      <c r="O4" s="358" t="s">
        <v>4</v>
      </c>
      <c r="P4" s="356"/>
      <c r="Q4" s="356"/>
      <c r="R4" s="356"/>
      <c r="S4" s="359" t="s">
        <v>5</v>
      </c>
      <c r="T4" s="360"/>
      <c r="U4" s="360"/>
      <c r="V4" s="361"/>
      <c r="W4" s="184"/>
    </row>
    <row r="5" spans="1:23" x14ac:dyDescent="0.2">
      <c r="A5" s="377"/>
      <c r="B5" s="378"/>
      <c r="C5" s="370" t="s">
        <v>6</v>
      </c>
      <c r="D5" s="369"/>
      <c r="E5" s="366" t="s">
        <v>7</v>
      </c>
      <c r="F5" s="367"/>
      <c r="G5" s="368" t="s">
        <v>6</v>
      </c>
      <c r="H5" s="369"/>
      <c r="I5" s="366" t="s">
        <v>7</v>
      </c>
      <c r="J5" s="368"/>
      <c r="K5" s="370" t="s">
        <v>6</v>
      </c>
      <c r="L5" s="369"/>
      <c r="M5" s="366" t="s">
        <v>7</v>
      </c>
      <c r="N5" s="367"/>
      <c r="O5" s="368" t="s">
        <v>6</v>
      </c>
      <c r="P5" s="369"/>
      <c r="Q5" s="366" t="s">
        <v>7</v>
      </c>
      <c r="R5" s="368"/>
      <c r="S5" s="370" t="s">
        <v>6</v>
      </c>
      <c r="T5" s="369"/>
      <c r="U5" s="366" t="s">
        <v>7</v>
      </c>
      <c r="V5" s="367"/>
      <c r="W5" s="184"/>
    </row>
    <row r="6" spans="1:23" ht="13.5" thickBot="1" x14ac:dyDescent="0.25">
      <c r="A6" s="383" t="s">
        <v>8</v>
      </c>
      <c r="B6" s="384"/>
      <c r="C6" s="185" t="s">
        <v>9</v>
      </c>
      <c r="D6" s="186" t="s">
        <v>10</v>
      </c>
      <c r="E6" s="186" t="s">
        <v>9</v>
      </c>
      <c r="F6" s="187" t="s">
        <v>10</v>
      </c>
      <c r="G6" s="188" t="s">
        <v>9</v>
      </c>
      <c r="H6" s="186" t="s">
        <v>10</v>
      </c>
      <c r="I6" s="186" t="s">
        <v>9</v>
      </c>
      <c r="J6" s="189" t="s">
        <v>10</v>
      </c>
      <c r="K6" s="185" t="s">
        <v>9</v>
      </c>
      <c r="L6" s="186" t="s">
        <v>10</v>
      </c>
      <c r="M6" s="186" t="s">
        <v>9</v>
      </c>
      <c r="N6" s="187" t="s">
        <v>10</v>
      </c>
      <c r="O6" s="188" t="s">
        <v>9</v>
      </c>
      <c r="P6" s="186" t="s">
        <v>10</v>
      </c>
      <c r="Q6" s="186" t="s">
        <v>9</v>
      </c>
      <c r="R6" s="189" t="s">
        <v>10</v>
      </c>
      <c r="S6" s="190" t="s">
        <v>9</v>
      </c>
      <c r="T6" s="191" t="s">
        <v>10</v>
      </c>
      <c r="U6" s="191" t="s">
        <v>9</v>
      </c>
      <c r="V6" s="192" t="s">
        <v>10</v>
      </c>
      <c r="W6" s="184"/>
    </row>
    <row r="7" spans="1:23" x14ac:dyDescent="0.2">
      <c r="A7" s="193">
        <v>1</v>
      </c>
      <c r="B7" s="194" t="s">
        <v>11</v>
      </c>
      <c r="C7" s="195">
        <v>3</v>
      </c>
      <c r="D7" s="196"/>
      <c r="E7" s="197">
        <f>IF(C7&gt;0,C7*34, " ")</f>
        <v>102</v>
      </c>
      <c r="F7" s="198" t="str">
        <f>IF(D7&gt;0,D7*34, " ")</f>
        <v xml:space="preserve"> </v>
      </c>
      <c r="G7" s="199">
        <v>3</v>
      </c>
      <c r="H7" s="196"/>
      <c r="I7" s="197">
        <f>IF(G7&gt;0,G7*34, " ")</f>
        <v>102</v>
      </c>
      <c r="J7" s="198" t="str">
        <f>IF(H7&gt;0,H7*34, " ")</f>
        <v xml:space="preserve"> </v>
      </c>
      <c r="K7" s="195">
        <v>3</v>
      </c>
      <c r="L7" s="196"/>
      <c r="M7" s="197">
        <f t="shared" ref="M7:N13" si="0">IF(K7&gt;0,K7*34, " ")</f>
        <v>102</v>
      </c>
      <c r="N7" s="198" t="str">
        <f t="shared" si="0"/>
        <v xml:space="preserve"> </v>
      </c>
      <c r="O7" s="199">
        <v>3</v>
      </c>
      <c r="P7" s="196"/>
      <c r="Q7" s="197">
        <f>IF(O7&gt;0, O7*32, " ")</f>
        <v>96</v>
      </c>
      <c r="R7" s="198" t="str">
        <f t="shared" ref="R7:R13" si="1">IF(P7&gt;0,P7*32, " ")</f>
        <v xml:space="preserve"> </v>
      </c>
      <c r="S7" s="200">
        <f>IF(C7+G7+K7+O7&gt;0,C7+G7+K7+O7, " ")</f>
        <v>12</v>
      </c>
      <c r="T7" s="201" t="str">
        <f>IF(D7+H7+L7+P7&gt;0, D7+H7+L7+P7, " ")</f>
        <v xml:space="preserve"> </v>
      </c>
      <c r="U7" s="201">
        <f>IF(S7&lt;&gt;" ", (IF(E7&lt;&gt;" ", E7, 0)+IF(I7&lt;&gt;" ", I7, 0)+IF(M7&lt;&gt;" ", M7, 0)+IF(Q7&lt;&gt;" ", Q7, 0)), " ")</f>
        <v>402</v>
      </c>
      <c r="V7" s="202" t="str">
        <f>IF(T7&lt;&gt;" ", (IF(F7&lt;&gt;" ", F7, 0)+IF(J7&lt;&gt;" ", J7, 0)+IF(N7&lt;&gt;" ", N7, 0)+IF(R7&lt;&gt;" ", R7, 0)), " ")</f>
        <v xml:space="preserve"> </v>
      </c>
      <c r="W7" s="203"/>
    </row>
    <row r="8" spans="1:23" x14ac:dyDescent="0.2">
      <c r="A8" s="193">
        <v>2</v>
      </c>
      <c r="B8" s="205" t="s">
        <v>12</v>
      </c>
      <c r="C8" s="206">
        <v>2</v>
      </c>
      <c r="D8" s="207"/>
      <c r="E8" s="208">
        <f>IF(C8&gt;0,C8*34, " ")</f>
        <v>68</v>
      </c>
      <c r="F8" s="209" t="str">
        <f>IF(D8&gt;0,D8*34, " ")</f>
        <v xml:space="preserve"> </v>
      </c>
      <c r="G8" s="210">
        <v>2</v>
      </c>
      <c r="H8" s="207"/>
      <c r="I8" s="208">
        <f>IF(G8&gt;0,G8*34, " ")</f>
        <v>68</v>
      </c>
      <c r="J8" s="209" t="str">
        <f>IF(H8&gt;0,H8*34, " ")</f>
        <v xml:space="preserve"> </v>
      </c>
      <c r="K8" s="206">
        <v>2</v>
      </c>
      <c r="L8" s="207"/>
      <c r="M8" s="208">
        <f t="shared" si="0"/>
        <v>68</v>
      </c>
      <c r="N8" s="209" t="str">
        <f t="shared" si="0"/>
        <v xml:space="preserve"> </v>
      </c>
      <c r="O8" s="210">
        <v>2</v>
      </c>
      <c r="P8" s="207"/>
      <c r="Q8" s="208">
        <f t="shared" ref="Q8:Q13" si="2">IF(O8&gt;0,O8*32, " ")</f>
        <v>64</v>
      </c>
      <c r="R8" s="209" t="str">
        <f t="shared" si="1"/>
        <v xml:space="preserve"> </v>
      </c>
      <c r="S8" s="211">
        <f t="shared" ref="S8:S12" si="3">IF(C8+G8+K8+O8&gt;0,C8+G8+K8+O8, " ")</f>
        <v>8</v>
      </c>
      <c r="T8" s="208" t="str">
        <f t="shared" ref="T8:T13" si="4">IF(D8+H8+L8+P8&gt;0, D8+H8+L8+P8, " ")</f>
        <v xml:space="preserve"> </v>
      </c>
      <c r="U8" s="208">
        <f t="shared" ref="U8:V13" si="5">IF(S8&lt;&gt;" ", (IF(E8&lt;&gt;" ", E8, 0)+IF(I8&lt;&gt;" ", I8, 0)+IF(M8&lt;&gt;" ", M8, 0)+IF(Q8&lt;&gt;" ", Q8, 0)), " ")</f>
        <v>268</v>
      </c>
      <c r="V8" s="209" t="str">
        <f t="shared" si="5"/>
        <v xml:space="preserve"> </v>
      </c>
      <c r="W8" s="203"/>
    </row>
    <row r="9" spans="1:23" x14ac:dyDescent="0.2">
      <c r="A9" s="193">
        <v>3</v>
      </c>
      <c r="B9" s="205" t="s">
        <v>15</v>
      </c>
      <c r="C9" s="206">
        <v>2</v>
      </c>
      <c r="D9" s="207"/>
      <c r="E9" s="208">
        <f t="shared" ref="E9:E13" si="6">IF(C9&gt;0,C9*34, " ")</f>
        <v>68</v>
      </c>
      <c r="F9" s="209" t="str">
        <f>IF(D9&gt;0,D9*34, " ")</f>
        <v xml:space="preserve"> </v>
      </c>
      <c r="G9" s="207">
        <v>2</v>
      </c>
      <c r="H9" s="207"/>
      <c r="I9" s="208">
        <f t="shared" ref="I9:I13" si="7">IF(G9&gt;0,G9*34, " ")</f>
        <v>68</v>
      </c>
      <c r="J9" s="209" t="str">
        <f>IF(H9&gt;0,H9*34, " ")</f>
        <v xml:space="preserve"> </v>
      </c>
      <c r="K9" s="206">
        <v>2</v>
      </c>
      <c r="L9" s="207"/>
      <c r="M9" s="208">
        <f t="shared" si="0"/>
        <v>68</v>
      </c>
      <c r="N9" s="209" t="str">
        <f t="shared" si="0"/>
        <v xml:space="preserve"> </v>
      </c>
      <c r="O9" s="210">
        <v>2</v>
      </c>
      <c r="P9" s="207"/>
      <c r="Q9" s="208">
        <f t="shared" si="2"/>
        <v>64</v>
      </c>
      <c r="R9" s="209" t="str">
        <f t="shared" si="1"/>
        <v xml:space="preserve"> </v>
      </c>
      <c r="S9" s="211">
        <f t="shared" si="3"/>
        <v>8</v>
      </c>
      <c r="T9" s="208" t="str">
        <f t="shared" si="4"/>
        <v xml:space="preserve"> </v>
      </c>
      <c r="U9" s="208">
        <f t="shared" si="5"/>
        <v>268</v>
      </c>
      <c r="V9" s="209" t="str">
        <f t="shared" si="5"/>
        <v xml:space="preserve"> </v>
      </c>
      <c r="W9" s="203"/>
    </row>
    <row r="10" spans="1:23" x14ac:dyDescent="0.2">
      <c r="A10" s="193">
        <v>4</v>
      </c>
      <c r="B10" s="212" t="s">
        <v>78</v>
      </c>
      <c r="C10" s="206">
        <v>4</v>
      </c>
      <c r="D10" s="207"/>
      <c r="E10" s="208">
        <f t="shared" si="6"/>
        <v>136</v>
      </c>
      <c r="F10" s="209" t="str">
        <f>IF(D10&gt;0,D10*34, " ")</f>
        <v xml:space="preserve"> </v>
      </c>
      <c r="G10" s="207">
        <v>4</v>
      </c>
      <c r="H10" s="207"/>
      <c r="I10" s="208">
        <f t="shared" si="7"/>
        <v>136</v>
      </c>
      <c r="J10" s="209" t="str">
        <f>IF(H10&gt;0,H10*34, " ")</f>
        <v xml:space="preserve"> </v>
      </c>
      <c r="K10" s="206">
        <v>3</v>
      </c>
      <c r="L10" s="207"/>
      <c r="M10" s="208">
        <f t="shared" si="0"/>
        <v>102</v>
      </c>
      <c r="N10" s="209" t="str">
        <f t="shared" si="0"/>
        <v xml:space="preserve"> </v>
      </c>
      <c r="O10" s="210">
        <v>3</v>
      </c>
      <c r="P10" s="207"/>
      <c r="Q10" s="208">
        <f t="shared" si="2"/>
        <v>96</v>
      </c>
      <c r="R10" s="209" t="str">
        <f t="shared" si="1"/>
        <v xml:space="preserve"> </v>
      </c>
      <c r="S10" s="211">
        <f t="shared" si="3"/>
        <v>14</v>
      </c>
      <c r="T10" s="208" t="str">
        <f t="shared" si="4"/>
        <v xml:space="preserve"> </v>
      </c>
      <c r="U10" s="208">
        <f t="shared" si="5"/>
        <v>470</v>
      </c>
      <c r="V10" s="209" t="str">
        <f t="shared" si="5"/>
        <v xml:space="preserve"> </v>
      </c>
      <c r="W10" s="203"/>
    </row>
    <row r="11" spans="1:23" x14ac:dyDescent="0.2">
      <c r="A11" s="193">
        <v>5</v>
      </c>
      <c r="B11" s="212" t="s">
        <v>21</v>
      </c>
      <c r="C11" s="206"/>
      <c r="D11" s="207">
        <v>2</v>
      </c>
      <c r="E11" s="208" t="str">
        <f t="shared" si="6"/>
        <v xml:space="preserve"> </v>
      </c>
      <c r="F11" s="209">
        <f>IF(D11&gt;0,D11*34, " ")</f>
        <v>68</v>
      </c>
      <c r="G11" s="207"/>
      <c r="H11" s="207"/>
      <c r="I11" s="208" t="str">
        <f t="shared" si="7"/>
        <v xml:space="preserve"> </v>
      </c>
      <c r="J11" s="209" t="str">
        <f>IF(H11&gt;0,H11*34, " ")</f>
        <v xml:space="preserve"> </v>
      </c>
      <c r="K11" s="206"/>
      <c r="L11" s="207"/>
      <c r="M11" s="208" t="str">
        <f t="shared" si="0"/>
        <v xml:space="preserve"> </v>
      </c>
      <c r="N11" s="209" t="str">
        <f t="shared" si="0"/>
        <v xml:space="preserve"> </v>
      </c>
      <c r="O11" s="210"/>
      <c r="P11" s="207"/>
      <c r="Q11" s="208" t="str">
        <f t="shared" si="2"/>
        <v xml:space="preserve"> </v>
      </c>
      <c r="R11" s="209" t="str">
        <f t="shared" si="1"/>
        <v xml:space="preserve"> </v>
      </c>
      <c r="S11" s="211" t="str">
        <f t="shared" si="3"/>
        <v xml:space="preserve"> </v>
      </c>
      <c r="T11" s="208">
        <f t="shared" si="4"/>
        <v>2</v>
      </c>
      <c r="U11" s="208" t="str">
        <f t="shared" si="5"/>
        <v xml:space="preserve"> </v>
      </c>
      <c r="V11" s="209">
        <f t="shared" si="5"/>
        <v>68</v>
      </c>
      <c r="W11" s="203"/>
    </row>
    <row r="12" spans="1:23" x14ac:dyDescent="0.2">
      <c r="A12" s="193">
        <v>6</v>
      </c>
      <c r="B12" s="205" t="s">
        <v>14</v>
      </c>
      <c r="C12" s="206">
        <v>2</v>
      </c>
      <c r="D12" s="207"/>
      <c r="E12" s="208">
        <f t="shared" si="6"/>
        <v>68</v>
      </c>
      <c r="F12" s="209" t="str">
        <f>IF(D12&gt;0,D12*34, " ")</f>
        <v xml:space="preserve"> </v>
      </c>
      <c r="G12" s="207"/>
      <c r="H12" s="207"/>
      <c r="I12" s="208" t="str">
        <f t="shared" si="7"/>
        <v xml:space="preserve"> </v>
      </c>
      <c r="J12" s="209" t="str">
        <f>IF(H12&gt;0,H12*34, " ")</f>
        <v xml:space="preserve"> </v>
      </c>
      <c r="K12" s="206"/>
      <c r="L12" s="207"/>
      <c r="M12" s="208" t="str">
        <f t="shared" si="0"/>
        <v xml:space="preserve"> </v>
      </c>
      <c r="N12" s="209" t="str">
        <f t="shared" si="0"/>
        <v xml:space="preserve"> </v>
      </c>
      <c r="O12" s="210"/>
      <c r="P12" s="207"/>
      <c r="Q12" s="208" t="str">
        <f t="shared" si="2"/>
        <v xml:space="preserve"> </v>
      </c>
      <c r="R12" s="209" t="str">
        <f t="shared" si="1"/>
        <v xml:space="preserve"> </v>
      </c>
      <c r="S12" s="211">
        <f t="shared" si="3"/>
        <v>2</v>
      </c>
      <c r="T12" s="208" t="str">
        <f t="shared" si="4"/>
        <v xml:space="preserve"> </v>
      </c>
      <c r="U12" s="208">
        <f t="shared" si="5"/>
        <v>68</v>
      </c>
      <c r="V12" s="209" t="str">
        <f t="shared" si="5"/>
        <v xml:space="preserve"> </v>
      </c>
      <c r="W12" s="203"/>
    </row>
    <row r="13" spans="1:23" x14ac:dyDescent="0.2">
      <c r="A13" s="193">
        <v>7</v>
      </c>
      <c r="B13" s="205" t="s">
        <v>131</v>
      </c>
      <c r="C13" s="206"/>
      <c r="D13" s="207"/>
      <c r="E13" s="208" t="str">
        <f t="shared" si="6"/>
        <v xml:space="preserve"> </v>
      </c>
      <c r="F13" s="209" t="str">
        <f>IF(D13&gt;0,D13*34, " ")</f>
        <v xml:space="preserve"> </v>
      </c>
      <c r="G13" s="207"/>
      <c r="H13" s="207"/>
      <c r="I13" s="208" t="str">
        <f t="shared" si="7"/>
        <v xml:space="preserve"> </v>
      </c>
      <c r="J13" s="209" t="str">
        <f>IF(H13&gt;0,H13*34, " ")</f>
        <v xml:space="preserve"> </v>
      </c>
      <c r="K13" s="206">
        <v>2</v>
      </c>
      <c r="L13" s="207"/>
      <c r="M13" s="208">
        <f t="shared" si="0"/>
        <v>68</v>
      </c>
      <c r="N13" s="209" t="str">
        <f t="shared" si="0"/>
        <v xml:space="preserve"> </v>
      </c>
      <c r="O13" s="210"/>
      <c r="P13" s="207"/>
      <c r="Q13" s="208" t="str">
        <f t="shared" si="2"/>
        <v xml:space="preserve"> </v>
      </c>
      <c r="R13" s="209" t="str">
        <f t="shared" si="1"/>
        <v xml:space="preserve"> </v>
      </c>
      <c r="S13" s="211">
        <v>2</v>
      </c>
      <c r="T13" s="208" t="str">
        <f t="shared" si="4"/>
        <v xml:space="preserve"> </v>
      </c>
      <c r="U13" s="208">
        <f t="shared" si="5"/>
        <v>68</v>
      </c>
      <c r="V13" s="209" t="str">
        <f t="shared" si="5"/>
        <v xml:space="preserve"> </v>
      </c>
      <c r="W13" s="203"/>
    </row>
    <row r="14" spans="1:23" x14ac:dyDescent="0.2">
      <c r="A14" s="193">
        <v>8</v>
      </c>
      <c r="B14" s="205" t="s">
        <v>22</v>
      </c>
      <c r="C14" s="206">
        <v>2</v>
      </c>
      <c r="D14" s="207"/>
      <c r="E14" s="208">
        <f t="shared" ref="E14:E16" si="8">IF(C14&gt;0,C14*34, " ")</f>
        <v>68</v>
      </c>
      <c r="F14" s="209"/>
      <c r="G14" s="207">
        <v>2</v>
      </c>
      <c r="H14" s="207"/>
      <c r="I14" s="208">
        <f t="shared" ref="I14:I16" si="9">IF(G14&gt;0,G14*34, " ")</f>
        <v>68</v>
      </c>
      <c r="J14" s="209"/>
      <c r="K14" s="206"/>
      <c r="L14" s="207"/>
      <c r="M14" s="208"/>
      <c r="N14" s="209"/>
      <c r="O14" s="210"/>
      <c r="P14" s="207"/>
      <c r="Q14" s="208"/>
      <c r="R14" s="209"/>
      <c r="S14" s="211">
        <f t="shared" ref="S14" si="10">IF(C14+G14+K14+O14&gt;0,C14+G14+K14+O14, " ")</f>
        <v>4</v>
      </c>
      <c r="T14" s="208" t="str">
        <f t="shared" ref="T14" si="11">IF(D14+H14+L14+P14&gt;0, D14+H14+L14+P14, " ")</f>
        <v xml:space="preserve"> </v>
      </c>
      <c r="U14" s="208">
        <f t="shared" ref="U14:U16" si="12">IF(S14&lt;&gt;" ", (IF(E14&lt;&gt;" ", E14, 0)+IF(I14&lt;&gt;" ", I14, 0)+IF(M14&lt;&gt;" ", M14, 0)+IF(Q14&lt;&gt;" ", Q14, 0)), " ")</f>
        <v>136</v>
      </c>
      <c r="V14" s="209" t="str">
        <f t="shared" ref="V14" si="13">IF(T14&lt;&gt;" ", (IF(F14&lt;&gt;" ", F14, 0)+IF(J14&lt;&gt;" ", J14, 0)+IF(N14&lt;&gt;" ", N14, 0)+IF(R14&lt;&gt;" ", R14, 0)), " ")</f>
        <v xml:space="preserve"> </v>
      </c>
      <c r="W14" s="203"/>
    </row>
    <row r="15" spans="1:23" x14ac:dyDescent="0.2">
      <c r="A15" s="193">
        <v>9</v>
      </c>
      <c r="B15" s="51" t="s">
        <v>132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9"/>
        <v>34</v>
      </c>
      <c r="J15" s="33"/>
      <c r="K15" s="39">
        <v>1</v>
      </c>
      <c r="L15" s="40"/>
      <c r="M15" s="32">
        <f t="shared" ref="M15:M17" si="14">IF(K15&gt;0,K15*34, " ")</f>
        <v>34</v>
      </c>
      <c r="N15" s="33"/>
      <c r="O15" s="43">
        <v>1</v>
      </c>
      <c r="P15" s="40"/>
      <c r="Q15" s="32">
        <f t="shared" ref="Q15:Q17" si="15">IF(O15&gt;0,O15*32, " ")</f>
        <v>32</v>
      </c>
      <c r="R15" s="33"/>
      <c r="S15" s="84">
        <f t="shared" ref="S15:S16" si="16">C15+G15+K15+O15</f>
        <v>4</v>
      </c>
      <c r="T15" s="94"/>
      <c r="U15" s="94">
        <f t="shared" si="12"/>
        <v>134</v>
      </c>
      <c r="V15" s="103"/>
      <c r="W15" s="203"/>
    </row>
    <row r="16" spans="1:23" x14ac:dyDescent="0.2">
      <c r="A16" s="193">
        <v>10</v>
      </c>
      <c r="B16" s="271" t="s">
        <v>133</v>
      </c>
      <c r="C16" s="39">
        <v>1</v>
      </c>
      <c r="D16" s="40"/>
      <c r="E16" s="32">
        <f t="shared" si="8"/>
        <v>34</v>
      </c>
      <c r="F16" s="33"/>
      <c r="G16" s="40">
        <v>1</v>
      </c>
      <c r="H16" s="40"/>
      <c r="I16" s="32">
        <f t="shared" si="9"/>
        <v>34</v>
      </c>
      <c r="J16" s="33"/>
      <c r="K16" s="39"/>
      <c r="L16" s="40"/>
      <c r="M16" s="32" t="str">
        <f t="shared" si="14"/>
        <v xml:space="preserve"> </v>
      </c>
      <c r="N16" s="33"/>
      <c r="O16" s="43"/>
      <c r="P16" s="40"/>
      <c r="Q16" s="32" t="str">
        <f t="shared" si="15"/>
        <v xml:space="preserve"> </v>
      </c>
      <c r="R16" s="33"/>
      <c r="S16" s="83">
        <f t="shared" si="16"/>
        <v>2</v>
      </c>
      <c r="T16" s="270"/>
      <c r="U16" s="32">
        <f t="shared" si="12"/>
        <v>68</v>
      </c>
      <c r="V16" s="269"/>
      <c r="W16" s="203"/>
    </row>
    <row r="17" spans="1:23" ht="13.5" thickBot="1" x14ac:dyDescent="0.25">
      <c r="A17" s="193">
        <v>11</v>
      </c>
      <c r="B17" s="38" t="s">
        <v>134</v>
      </c>
      <c r="C17" s="274"/>
      <c r="D17" s="132"/>
      <c r="E17" s="75" t="str">
        <f>IF(C17&gt;0,C17*34, " ")</f>
        <v xml:space="preserve"> </v>
      </c>
      <c r="F17" s="76"/>
      <c r="G17" s="132"/>
      <c r="H17" s="132"/>
      <c r="I17" s="75"/>
      <c r="J17" s="76"/>
      <c r="K17" s="274">
        <v>1</v>
      </c>
      <c r="L17" s="132"/>
      <c r="M17" s="75">
        <f t="shared" si="14"/>
        <v>34</v>
      </c>
      <c r="N17" s="76"/>
      <c r="O17" s="275">
        <v>1</v>
      </c>
      <c r="P17" s="132"/>
      <c r="Q17" s="75">
        <f t="shared" si="15"/>
        <v>32</v>
      </c>
      <c r="R17" s="76"/>
      <c r="S17" s="98">
        <f>C17+G17+K17+O17</f>
        <v>2</v>
      </c>
      <c r="T17" s="75">
        <f>D17+H17+L17+P17</f>
        <v>0</v>
      </c>
      <c r="U17" s="75">
        <f>IF(S17&lt;&gt;" ", (IF(E17&lt;&gt;" ", E17, 0)+IF(I17&lt;&gt;" ", I17, 0)+IF(M17&lt;&gt;" ", M17, 0)+IF(Q17&lt;&gt;" ", Q17, 0)), " ")</f>
        <v>66</v>
      </c>
      <c r="V17" s="76">
        <f>IF(T17&lt;&gt;" ", (IF(F17&lt;&gt;" ", F17, 0)+IF(J17&lt;&gt;" ", J17, 0)+IF(N17&lt;&gt;" ", N17, 0)+IF(R17&lt;&gt;" ", R17, 0)), " ")</f>
        <v>0</v>
      </c>
      <c r="W17" s="203"/>
    </row>
    <row r="18" spans="1:23" ht="13.5" thickBot="1" x14ac:dyDescent="0.25">
      <c r="A18" s="385" t="s">
        <v>17</v>
      </c>
      <c r="B18" s="386"/>
      <c r="C18" s="216" t="s">
        <v>9</v>
      </c>
      <c r="D18" s="217" t="s">
        <v>10</v>
      </c>
      <c r="E18" s="217" t="s">
        <v>9</v>
      </c>
      <c r="F18" s="218" t="s">
        <v>10</v>
      </c>
      <c r="G18" s="219" t="s">
        <v>9</v>
      </c>
      <c r="H18" s="217" t="s">
        <v>10</v>
      </c>
      <c r="I18" s="217" t="s">
        <v>9</v>
      </c>
      <c r="J18" s="220" t="s">
        <v>10</v>
      </c>
      <c r="K18" s="216" t="s">
        <v>9</v>
      </c>
      <c r="L18" s="217" t="s">
        <v>10</v>
      </c>
      <c r="M18" s="217" t="s">
        <v>9</v>
      </c>
      <c r="N18" s="218" t="s">
        <v>10</v>
      </c>
      <c r="O18" s="219" t="s">
        <v>9</v>
      </c>
      <c r="P18" s="217" t="s">
        <v>10</v>
      </c>
      <c r="Q18" s="217" t="s">
        <v>9</v>
      </c>
      <c r="R18" s="218" t="s">
        <v>10</v>
      </c>
      <c r="S18" s="221" t="s">
        <v>9</v>
      </c>
      <c r="T18" s="222" t="s">
        <v>10</v>
      </c>
      <c r="U18" s="222" t="s">
        <v>9</v>
      </c>
      <c r="V18" s="223" t="s">
        <v>10</v>
      </c>
      <c r="W18" s="203"/>
    </row>
    <row r="19" spans="1:23" x14ac:dyDescent="0.2">
      <c r="A19" s="193">
        <v>1</v>
      </c>
      <c r="B19" s="224" t="s">
        <v>24</v>
      </c>
      <c r="C19" s="225">
        <v>4</v>
      </c>
      <c r="D19" s="226"/>
      <c r="E19" s="197">
        <f>IF(C19&gt;0,C19*34, " ")</f>
        <v>136</v>
      </c>
      <c r="F19" s="198" t="str">
        <f>IF(D19&gt;0,D19*34, " ")</f>
        <v xml:space="preserve"> </v>
      </c>
      <c r="G19" s="227">
        <v>3</v>
      </c>
      <c r="H19" s="226"/>
      <c r="I19" s="197">
        <f>IF(G19&gt;0,G19*34, " ")</f>
        <v>102</v>
      </c>
      <c r="J19" s="198" t="str">
        <f>IF(H19&gt;0,H19*34, " ")</f>
        <v xml:space="preserve"> </v>
      </c>
      <c r="K19" s="225"/>
      <c r="L19" s="226"/>
      <c r="M19" s="197" t="str">
        <f>IF(K19&gt;0,K19*34, " ")</f>
        <v xml:space="preserve"> </v>
      </c>
      <c r="N19" s="198" t="str">
        <f>IF(L19&gt;0,L19*34, " ")</f>
        <v xml:space="preserve"> </v>
      </c>
      <c r="O19" s="227"/>
      <c r="P19" s="226"/>
      <c r="Q19" s="197" t="str">
        <f>IF(O19&gt;0, O19*32, " ")</f>
        <v xml:space="preserve"> </v>
      </c>
      <c r="R19" s="198" t="str">
        <f>IF(P19&gt;0,P19*32, " ")</f>
        <v xml:space="preserve"> </v>
      </c>
      <c r="S19" s="200">
        <f>IF(C19+G19+K19+O19&gt;0,C19+G19+K19+O19, " ")</f>
        <v>7</v>
      </c>
      <c r="T19" s="201" t="str">
        <f>IF(D19+H19+L19+P19&gt;0, D19+H19+L19+P19, " ")</f>
        <v xml:space="preserve"> </v>
      </c>
      <c r="U19" s="201">
        <f>IF(S19&lt;&gt;" ", (IF(E19&lt;&gt;" ", E19, 0)+IF(I19&lt;&gt;" ", I19, 0)+IF(M19&lt;&gt;" ", M19, 0)+IF(Q19&lt;&gt;" ", Q19, 0)), " ")</f>
        <v>238</v>
      </c>
      <c r="V19" s="228" t="str">
        <f>IF(T19&lt;&gt;" ", (IF(F19&lt;&gt;" ", F19, 0)+IF(J19&lt;&gt;" ", J19, 0)+IF(N19&lt;&gt;" ", N19, 0)+IF(R19&lt;&gt;" ", R19, 0)), " ")</f>
        <v xml:space="preserve"> </v>
      </c>
      <c r="W19" s="203"/>
    </row>
    <row r="20" spans="1:23" x14ac:dyDescent="0.2">
      <c r="A20" s="204">
        <v>2</v>
      </c>
      <c r="B20" s="224" t="s">
        <v>118</v>
      </c>
      <c r="C20" s="225"/>
      <c r="D20" s="226">
        <v>2</v>
      </c>
      <c r="E20" s="208" t="str">
        <f>IF(C20&gt;0,C20*34, " ")</f>
        <v xml:space="preserve"> </v>
      </c>
      <c r="F20" s="209">
        <f>IF(D20&gt;0,D20*34, " ")</f>
        <v>68</v>
      </c>
      <c r="G20" s="227"/>
      <c r="H20" s="226"/>
      <c r="I20" s="208" t="str">
        <f>IF(G20&gt;0,G20*34, " ")</f>
        <v xml:space="preserve"> </v>
      </c>
      <c r="J20" s="209" t="str">
        <f>IF(H20&gt;0,H20*34, " ")</f>
        <v xml:space="preserve"> </v>
      </c>
      <c r="K20" s="225"/>
      <c r="L20" s="226"/>
      <c r="M20" s="208" t="str">
        <f>IF(K20&gt;0,K20*34, " ")</f>
        <v xml:space="preserve"> </v>
      </c>
      <c r="N20" s="209" t="str">
        <f>IF(L20&gt;0,L20*34, " ")</f>
        <v xml:space="preserve"> </v>
      </c>
      <c r="O20" s="227"/>
      <c r="P20" s="226"/>
      <c r="Q20" s="208" t="str">
        <f>IF(O20&gt;0,O20*34, " ")</f>
        <v xml:space="preserve"> </v>
      </c>
      <c r="R20" s="209" t="str">
        <f>IF(P20&gt;0,P20*34, " ")</f>
        <v xml:space="preserve"> </v>
      </c>
      <c r="S20" s="211" t="str">
        <f t="shared" ref="S20:S37" si="17">IF(C20+G20+K20+O20&gt;0,C20+G20+K20+O20, " ")</f>
        <v xml:space="preserve"> </v>
      </c>
      <c r="T20" s="208">
        <f t="shared" ref="T20:T37" si="18">IF(D20+H20+L20+P20&gt;0, D20+H20+L20+P20, " ")</f>
        <v>2</v>
      </c>
      <c r="U20" s="208" t="str">
        <f t="shared" ref="U20:V37" si="19">IF(S20&lt;&gt;" ", (IF(E20&lt;&gt;" ", E20, 0)+IF(I20&lt;&gt;" ", I20, 0)+IF(M20&lt;&gt;" ", M20, 0)+IF(Q20&lt;&gt;" ", Q20, 0)), " ")</f>
        <v xml:space="preserve"> </v>
      </c>
      <c r="V20" s="209">
        <f t="shared" si="19"/>
        <v>68</v>
      </c>
      <c r="W20" s="203"/>
    </row>
    <row r="21" spans="1:23" x14ac:dyDescent="0.2">
      <c r="A21" s="204">
        <v>3</v>
      </c>
      <c r="B21" s="224" t="s">
        <v>119</v>
      </c>
      <c r="C21" s="225"/>
      <c r="D21" s="226">
        <v>3</v>
      </c>
      <c r="E21" s="229" t="str">
        <f>IF(C21&gt;0,C21*34, " ")</f>
        <v xml:space="preserve"> </v>
      </c>
      <c r="F21" s="209">
        <f>D21*34</f>
        <v>102</v>
      </c>
      <c r="G21" s="230"/>
      <c r="H21" s="231">
        <v>4</v>
      </c>
      <c r="I21" s="232"/>
      <c r="J21" s="233">
        <f>H21*34</f>
        <v>136</v>
      </c>
      <c r="K21" s="234"/>
      <c r="L21" s="231">
        <v>4</v>
      </c>
      <c r="M21" s="232"/>
      <c r="N21" s="233">
        <f>L21*34</f>
        <v>136</v>
      </c>
      <c r="O21" s="230"/>
      <c r="P21" s="231">
        <v>3</v>
      </c>
      <c r="Q21" s="208"/>
      <c r="R21" s="209">
        <f>P21*32</f>
        <v>96</v>
      </c>
      <c r="S21" s="211" t="str">
        <f t="shared" si="17"/>
        <v xml:space="preserve"> </v>
      </c>
      <c r="T21" s="208">
        <f t="shared" si="18"/>
        <v>14</v>
      </c>
      <c r="U21" s="208" t="str">
        <f t="shared" si="19"/>
        <v xml:space="preserve"> </v>
      </c>
      <c r="V21" s="209">
        <f t="shared" si="19"/>
        <v>470</v>
      </c>
      <c r="W21" s="203"/>
    </row>
    <row r="22" spans="1:23" x14ac:dyDescent="0.2">
      <c r="A22" s="193">
        <v>4</v>
      </c>
      <c r="B22" s="235" t="s">
        <v>120</v>
      </c>
      <c r="C22" s="225"/>
      <c r="D22" s="226">
        <v>2</v>
      </c>
      <c r="E22" s="208" t="str">
        <f t="shared" ref="E22:F37" si="20">IF(C22&gt;0,C22*34, " ")</f>
        <v xml:space="preserve"> </v>
      </c>
      <c r="F22" s="209">
        <f t="shared" si="20"/>
        <v>68</v>
      </c>
      <c r="G22" s="230"/>
      <c r="H22" s="231">
        <v>2</v>
      </c>
      <c r="I22" s="232" t="str">
        <f t="shared" ref="I22:J37" si="21">IF(G22&gt;0,G22*34, " ")</f>
        <v xml:space="preserve"> </v>
      </c>
      <c r="J22" s="233">
        <f t="shared" si="21"/>
        <v>68</v>
      </c>
      <c r="K22" s="234"/>
      <c r="L22" s="231"/>
      <c r="M22" s="232" t="str">
        <f t="shared" ref="M22:N37" si="22">IF(K22&gt;0,K22*34, " ")</f>
        <v xml:space="preserve"> </v>
      </c>
      <c r="N22" s="233" t="str">
        <f t="shared" si="22"/>
        <v xml:space="preserve"> </v>
      </c>
      <c r="O22" s="230"/>
      <c r="P22" s="231"/>
      <c r="Q22" s="208" t="str">
        <f t="shared" ref="Q22:R37" si="23">IF(O22&gt;0,O22*32, " ")</f>
        <v xml:space="preserve"> </v>
      </c>
      <c r="R22" s="209" t="str">
        <f t="shared" si="23"/>
        <v xml:space="preserve"> </v>
      </c>
      <c r="S22" s="211" t="str">
        <f t="shared" si="17"/>
        <v xml:space="preserve"> </v>
      </c>
      <c r="T22" s="208">
        <f t="shared" si="18"/>
        <v>4</v>
      </c>
      <c r="U22" s="208" t="str">
        <f t="shared" si="19"/>
        <v xml:space="preserve"> </v>
      </c>
      <c r="V22" s="209">
        <f t="shared" si="19"/>
        <v>136</v>
      </c>
      <c r="W22" s="203"/>
    </row>
    <row r="23" spans="1:23" x14ac:dyDescent="0.2">
      <c r="A23" s="204">
        <v>5</v>
      </c>
      <c r="B23" s="224" t="s">
        <v>121</v>
      </c>
      <c r="C23" s="225"/>
      <c r="D23" s="226"/>
      <c r="E23" s="208" t="str">
        <f t="shared" si="20"/>
        <v xml:space="preserve"> </v>
      </c>
      <c r="F23" s="209" t="str">
        <f>IF(D23&gt;0,D23*34, " ")</f>
        <v xml:space="preserve"> </v>
      </c>
      <c r="G23" s="230">
        <v>2</v>
      </c>
      <c r="H23" s="231"/>
      <c r="I23" s="232">
        <f>IF(G23&gt;0,G23*34, " ")</f>
        <v>68</v>
      </c>
      <c r="J23" s="233" t="str">
        <f>IF(H23&gt;0,H23*34, " ")</f>
        <v xml:space="preserve"> </v>
      </c>
      <c r="K23" s="234"/>
      <c r="L23" s="231"/>
      <c r="M23" s="232" t="str">
        <f>IF(K23&gt;0,K23*34, " ")</f>
        <v xml:space="preserve"> </v>
      </c>
      <c r="N23" s="233" t="str">
        <f>IF(L23&gt;0,L23*34, " ")</f>
        <v xml:space="preserve"> </v>
      </c>
      <c r="O23" s="230"/>
      <c r="P23" s="231"/>
      <c r="Q23" s="208" t="str">
        <f>IF(O23&gt;0,O23*32, " ")</f>
        <v xml:space="preserve"> </v>
      </c>
      <c r="R23" s="209" t="str">
        <f>IF(P23&gt;0,P23*32, " ")</f>
        <v xml:space="preserve"> </v>
      </c>
      <c r="S23" s="211">
        <f t="shared" si="17"/>
        <v>2</v>
      </c>
      <c r="T23" s="208" t="str">
        <f t="shared" si="18"/>
        <v xml:space="preserve"> </v>
      </c>
      <c r="U23" s="208">
        <f t="shared" si="19"/>
        <v>68</v>
      </c>
      <c r="V23" s="209" t="str">
        <f t="shared" si="19"/>
        <v xml:space="preserve"> </v>
      </c>
      <c r="W23" s="203"/>
    </row>
    <row r="24" spans="1:23" x14ac:dyDescent="0.2">
      <c r="A24" s="204">
        <v>6</v>
      </c>
      <c r="B24" s="224" t="s">
        <v>122</v>
      </c>
      <c r="C24" s="225"/>
      <c r="D24" s="226"/>
      <c r="E24" s="208"/>
      <c r="F24" s="209"/>
      <c r="G24" s="230"/>
      <c r="H24" s="231">
        <v>2</v>
      </c>
      <c r="I24" s="232"/>
      <c r="J24" s="233">
        <f>IF(H24&gt;0,H24*34, " ")</f>
        <v>68</v>
      </c>
      <c r="K24" s="234"/>
      <c r="L24" s="231"/>
      <c r="M24" s="232"/>
      <c r="N24" s="233"/>
      <c r="O24" s="230"/>
      <c r="P24" s="231"/>
      <c r="Q24" s="208"/>
      <c r="R24" s="209"/>
      <c r="S24" s="211"/>
      <c r="T24" s="208">
        <f t="shared" si="18"/>
        <v>2</v>
      </c>
      <c r="U24" s="208"/>
      <c r="V24" s="209">
        <v>68</v>
      </c>
      <c r="W24" s="203"/>
    </row>
    <row r="25" spans="1:23" x14ac:dyDescent="0.2">
      <c r="A25" s="204">
        <v>7</v>
      </c>
      <c r="B25" s="235" t="s">
        <v>123</v>
      </c>
      <c r="C25" s="225"/>
      <c r="D25" s="226"/>
      <c r="E25" s="208" t="str">
        <f t="shared" si="20"/>
        <v xml:space="preserve"> </v>
      </c>
      <c r="F25" s="209" t="str">
        <f t="shared" si="20"/>
        <v xml:space="preserve"> </v>
      </c>
      <c r="G25" s="230"/>
      <c r="H25" s="231">
        <v>2</v>
      </c>
      <c r="I25" s="232" t="str">
        <f t="shared" si="21"/>
        <v xml:space="preserve"> </v>
      </c>
      <c r="J25" s="233">
        <f t="shared" si="21"/>
        <v>68</v>
      </c>
      <c r="K25" s="234"/>
      <c r="L25" s="231"/>
      <c r="M25" s="232" t="str">
        <f t="shared" si="22"/>
        <v xml:space="preserve"> </v>
      </c>
      <c r="N25" s="233" t="str">
        <f t="shared" si="22"/>
        <v xml:space="preserve"> </v>
      </c>
      <c r="O25" s="230"/>
      <c r="P25" s="231"/>
      <c r="Q25" s="208" t="str">
        <f t="shared" si="23"/>
        <v xml:space="preserve"> </v>
      </c>
      <c r="R25" s="209" t="str">
        <f t="shared" si="23"/>
        <v xml:space="preserve"> </v>
      </c>
      <c r="S25" s="211" t="str">
        <f t="shared" si="17"/>
        <v xml:space="preserve"> </v>
      </c>
      <c r="T25" s="208">
        <f t="shared" si="18"/>
        <v>2</v>
      </c>
      <c r="U25" s="208" t="str">
        <f t="shared" si="19"/>
        <v xml:space="preserve"> </v>
      </c>
      <c r="V25" s="209">
        <f t="shared" si="19"/>
        <v>68</v>
      </c>
      <c r="W25" s="203"/>
    </row>
    <row r="26" spans="1:23" x14ac:dyDescent="0.2">
      <c r="A26" s="193">
        <v>8</v>
      </c>
      <c r="B26" s="224" t="s">
        <v>124</v>
      </c>
      <c r="C26" s="225"/>
      <c r="D26" s="226"/>
      <c r="E26" s="208" t="str">
        <f t="shared" si="20"/>
        <v xml:space="preserve"> </v>
      </c>
      <c r="F26" s="209" t="str">
        <f t="shared" si="20"/>
        <v xml:space="preserve"> </v>
      </c>
      <c r="G26" s="230"/>
      <c r="H26" s="231"/>
      <c r="I26" s="232" t="str">
        <f t="shared" si="21"/>
        <v xml:space="preserve"> </v>
      </c>
      <c r="J26" s="233" t="str">
        <f t="shared" si="21"/>
        <v xml:space="preserve"> </v>
      </c>
      <c r="K26" s="234"/>
      <c r="L26" s="231">
        <v>3</v>
      </c>
      <c r="M26" s="232" t="str">
        <f t="shared" si="22"/>
        <v xml:space="preserve"> </v>
      </c>
      <c r="N26" s="233">
        <f t="shared" si="22"/>
        <v>102</v>
      </c>
      <c r="O26" s="230"/>
      <c r="P26" s="231">
        <v>3</v>
      </c>
      <c r="Q26" s="208" t="str">
        <f t="shared" si="23"/>
        <v xml:space="preserve"> </v>
      </c>
      <c r="R26" s="209">
        <f t="shared" si="23"/>
        <v>96</v>
      </c>
      <c r="S26" s="211" t="str">
        <f t="shared" si="17"/>
        <v xml:space="preserve"> </v>
      </c>
      <c r="T26" s="208">
        <f t="shared" si="18"/>
        <v>6</v>
      </c>
      <c r="U26" s="208" t="str">
        <f t="shared" si="19"/>
        <v xml:space="preserve"> </v>
      </c>
      <c r="V26" s="209">
        <f t="shared" si="19"/>
        <v>198</v>
      </c>
      <c r="W26" s="203"/>
    </row>
    <row r="27" spans="1:23" x14ac:dyDescent="0.2">
      <c r="A27" s="193">
        <v>9</v>
      </c>
      <c r="B27" s="235" t="s">
        <v>125</v>
      </c>
      <c r="C27" s="225"/>
      <c r="D27" s="226"/>
      <c r="E27" s="208" t="str">
        <f>IF(C27&gt;0,C27*34, " ")</f>
        <v xml:space="preserve"> </v>
      </c>
      <c r="F27" s="209" t="str">
        <f>IF(D27&gt;0,D27*34, " ")</f>
        <v xml:space="preserve"> </v>
      </c>
      <c r="G27" s="230"/>
      <c r="H27" s="231"/>
      <c r="I27" s="232" t="str">
        <f>IF(G27&gt;0,G27*34, " ")</f>
        <v xml:space="preserve"> </v>
      </c>
      <c r="J27" s="233" t="str">
        <f>IF(H27&gt;0,H27*34, " ")</f>
        <v xml:space="preserve"> </v>
      </c>
      <c r="K27" s="234"/>
      <c r="L27" s="231">
        <v>2</v>
      </c>
      <c r="M27" s="232" t="str">
        <f>IF(K27&gt;0,K27*34, " ")</f>
        <v xml:space="preserve"> </v>
      </c>
      <c r="N27" s="233">
        <f>IF(L27&gt;0,L27*34, " ")</f>
        <v>68</v>
      </c>
      <c r="O27" s="230"/>
      <c r="P27" s="231"/>
      <c r="Q27" s="208" t="str">
        <f>IF(O27&gt;0,O27*32, " ")</f>
        <v xml:space="preserve"> </v>
      </c>
      <c r="R27" s="209" t="str">
        <f>IF(P27&gt;0,P27*32, " ")</f>
        <v xml:space="preserve"> </v>
      </c>
      <c r="S27" s="211" t="str">
        <f>IF(C27+G27+K27+O27&gt;0,C27+G27+K27+O27, " ")</f>
        <v xml:space="preserve"> </v>
      </c>
      <c r="T27" s="208">
        <f>IF(D27+H27+L27+P27&gt;0, D27+H27+L27+P27, " ")</f>
        <v>2</v>
      </c>
      <c r="U27" s="208" t="str">
        <f>IF(S27&lt;&gt;" ", (IF(E27&lt;&gt;" ", E27, 0)+IF(I27&lt;&gt;" ", I27, 0)+IF(M27&lt;&gt;" ", M27, 0)+IF(Q27&lt;&gt;" ", Q27, 0)), " ")</f>
        <v xml:space="preserve"> </v>
      </c>
      <c r="V27" s="209">
        <f>IF(T27&lt;&gt;" ", (IF(F27&lt;&gt;" ", F27, 0)+IF(J27&lt;&gt;" ", J27, 0)+IF(N27&lt;&gt;" ", N27, 0)+IF(R27&lt;&gt;" ", R27, 0)), " ")</f>
        <v>68</v>
      </c>
      <c r="W27" s="203"/>
    </row>
    <row r="28" spans="1:23" x14ac:dyDescent="0.2">
      <c r="A28" s="204">
        <v>10</v>
      </c>
      <c r="B28" s="236" t="s">
        <v>126</v>
      </c>
      <c r="C28" s="225"/>
      <c r="D28" s="226"/>
      <c r="E28" s="208"/>
      <c r="F28" s="209"/>
      <c r="G28" s="230"/>
      <c r="H28" s="231"/>
      <c r="I28" s="232"/>
      <c r="J28" s="233"/>
      <c r="K28" s="234">
        <v>1</v>
      </c>
      <c r="L28" s="231">
        <v>2</v>
      </c>
      <c r="M28" s="232">
        <f>K28*34</f>
        <v>34</v>
      </c>
      <c r="N28" s="233">
        <f>L28*34</f>
        <v>68</v>
      </c>
      <c r="O28" s="230"/>
      <c r="P28" s="231">
        <v>2</v>
      </c>
      <c r="Q28" s="208"/>
      <c r="R28" s="209">
        <f>P28*32</f>
        <v>64</v>
      </c>
      <c r="S28" s="211">
        <f>K28</f>
        <v>1</v>
      </c>
      <c r="T28" s="208">
        <f>SUM(L28,P28)</f>
        <v>4</v>
      </c>
      <c r="U28" s="208">
        <f>M28</f>
        <v>34</v>
      </c>
      <c r="V28" s="209">
        <f>SUM(N28,R28)</f>
        <v>132</v>
      </c>
      <c r="W28" s="203"/>
    </row>
    <row r="29" spans="1:23" x14ac:dyDescent="0.2">
      <c r="A29" s="204">
        <v>11</v>
      </c>
      <c r="B29" s="224" t="s">
        <v>127</v>
      </c>
      <c r="C29" s="225"/>
      <c r="D29" s="226"/>
      <c r="E29" s="208" t="str">
        <f t="shared" si="20"/>
        <v xml:space="preserve"> </v>
      </c>
      <c r="F29" s="209" t="str">
        <f t="shared" si="20"/>
        <v xml:space="preserve"> </v>
      </c>
      <c r="G29" s="230"/>
      <c r="H29" s="231"/>
      <c r="I29" s="232" t="str">
        <f t="shared" si="21"/>
        <v xml:space="preserve"> </v>
      </c>
      <c r="J29" s="233" t="str">
        <f t="shared" si="21"/>
        <v xml:space="preserve"> </v>
      </c>
      <c r="K29" s="234">
        <v>1</v>
      </c>
      <c r="L29" s="231">
        <v>2</v>
      </c>
      <c r="M29" s="232">
        <f t="shared" si="22"/>
        <v>34</v>
      </c>
      <c r="N29" s="233">
        <f t="shared" si="22"/>
        <v>68</v>
      </c>
      <c r="O29" s="230"/>
      <c r="P29" s="231"/>
      <c r="Q29" s="208" t="str">
        <f t="shared" si="23"/>
        <v xml:space="preserve"> </v>
      </c>
      <c r="R29" s="209" t="str">
        <f t="shared" si="23"/>
        <v xml:space="preserve"> </v>
      </c>
      <c r="S29" s="211">
        <f t="shared" si="17"/>
        <v>1</v>
      </c>
      <c r="T29" s="208">
        <f t="shared" si="18"/>
        <v>2</v>
      </c>
      <c r="U29" s="208">
        <f t="shared" si="19"/>
        <v>34</v>
      </c>
      <c r="V29" s="209">
        <f t="shared" si="19"/>
        <v>68</v>
      </c>
      <c r="W29" s="203"/>
    </row>
    <row r="30" spans="1:23" x14ac:dyDescent="0.2">
      <c r="A30" s="204">
        <v>12</v>
      </c>
      <c r="B30" s="236" t="s">
        <v>128</v>
      </c>
      <c r="C30" s="225"/>
      <c r="D30" s="226"/>
      <c r="E30" s="208" t="str">
        <f t="shared" si="20"/>
        <v xml:space="preserve"> </v>
      </c>
      <c r="F30" s="209" t="str">
        <f t="shared" si="20"/>
        <v xml:space="preserve"> </v>
      </c>
      <c r="G30" s="230"/>
      <c r="H30" s="231"/>
      <c r="I30" s="232" t="str">
        <f t="shared" si="21"/>
        <v xml:space="preserve"> </v>
      </c>
      <c r="J30" s="233" t="str">
        <f t="shared" si="21"/>
        <v xml:space="preserve"> </v>
      </c>
      <c r="K30" s="234"/>
      <c r="L30" s="231"/>
      <c r="M30" s="232" t="str">
        <f t="shared" si="22"/>
        <v xml:space="preserve"> </v>
      </c>
      <c r="N30" s="233" t="str">
        <f t="shared" si="22"/>
        <v xml:space="preserve"> </v>
      </c>
      <c r="O30" s="230">
        <v>2</v>
      </c>
      <c r="P30" s="231"/>
      <c r="Q30" s="208">
        <f t="shared" si="23"/>
        <v>64</v>
      </c>
      <c r="R30" s="209" t="str">
        <f t="shared" si="23"/>
        <v xml:space="preserve"> </v>
      </c>
      <c r="S30" s="211">
        <f t="shared" si="17"/>
        <v>2</v>
      </c>
      <c r="T30" s="208" t="str">
        <f t="shared" si="18"/>
        <v xml:space="preserve"> </v>
      </c>
      <c r="U30" s="208">
        <f t="shared" si="19"/>
        <v>64</v>
      </c>
      <c r="V30" s="209" t="str">
        <f t="shared" si="19"/>
        <v xml:space="preserve"> </v>
      </c>
      <c r="W30" s="203"/>
    </row>
    <row r="31" spans="1:23" x14ac:dyDescent="0.2">
      <c r="A31" s="204">
        <v>13</v>
      </c>
      <c r="B31" s="236" t="s">
        <v>129</v>
      </c>
      <c r="C31" s="225"/>
      <c r="D31" s="226"/>
      <c r="E31" s="208"/>
      <c r="F31" s="209"/>
      <c r="G31" s="230"/>
      <c r="H31" s="231"/>
      <c r="I31" s="232"/>
      <c r="J31" s="233"/>
      <c r="K31" s="234"/>
      <c r="L31" s="231"/>
      <c r="M31" s="232"/>
      <c r="N31" s="233"/>
      <c r="O31" s="230">
        <v>2</v>
      </c>
      <c r="P31" s="231"/>
      <c r="Q31" s="208">
        <f>O31*32</f>
        <v>64</v>
      </c>
      <c r="R31" s="209"/>
      <c r="S31" s="211">
        <f>SUM(O31)</f>
        <v>2</v>
      </c>
      <c r="T31" s="208"/>
      <c r="U31" s="208">
        <f>SUM(Q31)</f>
        <v>64</v>
      </c>
      <c r="V31" s="209"/>
      <c r="W31" s="203"/>
    </row>
    <row r="32" spans="1:23" x14ac:dyDescent="0.2">
      <c r="A32" s="204">
        <v>14</v>
      </c>
      <c r="B32" s="237" t="s">
        <v>130</v>
      </c>
      <c r="C32" s="227"/>
      <c r="D32" s="226"/>
      <c r="E32" s="208" t="str">
        <f t="shared" si="20"/>
        <v xml:space="preserve"> </v>
      </c>
      <c r="F32" s="209"/>
      <c r="G32" s="231"/>
      <c r="H32" s="231"/>
      <c r="I32" s="232"/>
      <c r="J32" s="233"/>
      <c r="K32" s="234"/>
      <c r="L32" s="231"/>
      <c r="M32" s="232"/>
      <c r="N32" s="233"/>
      <c r="O32" s="231">
        <v>1</v>
      </c>
      <c r="P32" s="231">
        <v>1</v>
      </c>
      <c r="Q32" s="208">
        <f t="shared" si="23"/>
        <v>32</v>
      </c>
      <c r="R32" s="209">
        <f>P32*32</f>
        <v>32</v>
      </c>
      <c r="S32" s="211">
        <f t="shared" si="17"/>
        <v>1</v>
      </c>
      <c r="T32" s="208">
        <f t="shared" si="18"/>
        <v>1</v>
      </c>
      <c r="U32" s="208">
        <f t="shared" si="19"/>
        <v>32</v>
      </c>
      <c r="V32" s="209">
        <f t="shared" si="19"/>
        <v>32</v>
      </c>
      <c r="W32" s="203"/>
    </row>
    <row r="33" spans="1:23" x14ac:dyDescent="0.2">
      <c r="A33" s="193">
        <v>15</v>
      </c>
      <c r="B33" s="224" t="s">
        <v>30</v>
      </c>
      <c r="C33" s="225"/>
      <c r="D33" s="226"/>
      <c r="E33" s="208" t="str">
        <f t="shared" si="20"/>
        <v xml:space="preserve"> </v>
      </c>
      <c r="F33" s="209" t="str">
        <f t="shared" si="20"/>
        <v xml:space="preserve"> </v>
      </c>
      <c r="G33" s="227"/>
      <c r="H33" s="226"/>
      <c r="I33" s="208" t="str">
        <f t="shared" si="21"/>
        <v xml:space="preserve"> </v>
      </c>
      <c r="J33" s="209" t="str">
        <f t="shared" si="21"/>
        <v xml:space="preserve"> </v>
      </c>
      <c r="K33" s="225"/>
      <c r="L33" s="226"/>
      <c r="M33" s="208" t="str">
        <f t="shared" si="22"/>
        <v xml:space="preserve"> </v>
      </c>
      <c r="N33" s="209" t="str">
        <f t="shared" si="22"/>
        <v xml:space="preserve"> </v>
      </c>
      <c r="O33" s="227">
        <v>2</v>
      </c>
      <c r="P33" s="226"/>
      <c r="Q33" s="208">
        <f t="shared" si="23"/>
        <v>64</v>
      </c>
      <c r="R33" s="209" t="str">
        <f t="shared" si="23"/>
        <v xml:space="preserve"> </v>
      </c>
      <c r="S33" s="211">
        <f t="shared" si="17"/>
        <v>2</v>
      </c>
      <c r="T33" s="208" t="str">
        <f t="shared" si="18"/>
        <v xml:space="preserve"> </v>
      </c>
      <c r="U33" s="208">
        <f t="shared" si="19"/>
        <v>64</v>
      </c>
      <c r="V33" s="209" t="str">
        <f t="shared" si="19"/>
        <v xml:space="preserve"> </v>
      </c>
      <c r="W33" s="203"/>
    </row>
    <row r="34" spans="1:23" x14ac:dyDescent="0.2">
      <c r="A34" s="204">
        <v>16</v>
      </c>
      <c r="B34" s="238" t="s">
        <v>58</v>
      </c>
      <c r="C34" s="225"/>
      <c r="D34" s="226"/>
      <c r="E34" s="208" t="str">
        <f t="shared" si="20"/>
        <v xml:space="preserve"> </v>
      </c>
      <c r="F34" s="209" t="str">
        <f t="shared" si="20"/>
        <v xml:space="preserve"> </v>
      </c>
      <c r="G34" s="227"/>
      <c r="H34" s="226"/>
      <c r="I34" s="208" t="str">
        <f t="shared" si="21"/>
        <v xml:space="preserve"> </v>
      </c>
      <c r="J34" s="209" t="str">
        <f t="shared" si="21"/>
        <v xml:space="preserve"> </v>
      </c>
      <c r="K34" s="225"/>
      <c r="L34" s="226"/>
      <c r="M34" s="208" t="str">
        <f t="shared" si="22"/>
        <v xml:space="preserve"> </v>
      </c>
      <c r="N34" s="209" t="str">
        <f t="shared" si="22"/>
        <v xml:space="preserve"> </v>
      </c>
      <c r="O34" s="227">
        <v>2</v>
      </c>
      <c r="P34" s="226"/>
      <c r="Q34" s="208">
        <f t="shared" si="23"/>
        <v>64</v>
      </c>
      <c r="R34" s="209" t="str">
        <f t="shared" si="23"/>
        <v xml:space="preserve"> </v>
      </c>
      <c r="S34" s="211">
        <f t="shared" si="17"/>
        <v>2</v>
      </c>
      <c r="T34" s="208" t="str">
        <f t="shared" si="18"/>
        <v xml:space="preserve"> </v>
      </c>
      <c r="U34" s="208">
        <f t="shared" si="19"/>
        <v>64</v>
      </c>
      <c r="V34" s="209" t="str">
        <f t="shared" si="19"/>
        <v xml:space="preserve"> </v>
      </c>
      <c r="W34" s="203"/>
    </row>
    <row r="35" spans="1:23" x14ac:dyDescent="0.2">
      <c r="A35" s="204">
        <v>17</v>
      </c>
      <c r="B35" s="238" t="s">
        <v>29</v>
      </c>
      <c r="C35" s="225"/>
      <c r="D35" s="226">
        <v>2</v>
      </c>
      <c r="E35" s="208" t="str">
        <f t="shared" si="20"/>
        <v xml:space="preserve"> </v>
      </c>
      <c r="F35" s="209">
        <v>68</v>
      </c>
      <c r="G35" s="227"/>
      <c r="H35" s="226">
        <v>2</v>
      </c>
      <c r="I35" s="208" t="str">
        <f t="shared" si="21"/>
        <v xml:space="preserve"> </v>
      </c>
      <c r="J35" s="209">
        <f t="shared" si="21"/>
        <v>68</v>
      </c>
      <c r="K35" s="225"/>
      <c r="L35" s="226">
        <v>2</v>
      </c>
      <c r="M35" s="208" t="str">
        <f t="shared" si="22"/>
        <v xml:space="preserve"> </v>
      </c>
      <c r="N35" s="209">
        <f t="shared" si="22"/>
        <v>68</v>
      </c>
      <c r="O35" s="227"/>
      <c r="P35" s="226">
        <v>2</v>
      </c>
      <c r="Q35" s="208" t="str">
        <f t="shared" si="23"/>
        <v xml:space="preserve"> </v>
      </c>
      <c r="R35" s="209">
        <f t="shared" si="23"/>
        <v>64</v>
      </c>
      <c r="S35" s="211" t="str">
        <f t="shared" si="17"/>
        <v xml:space="preserve"> </v>
      </c>
      <c r="T35" s="208">
        <f t="shared" si="18"/>
        <v>8</v>
      </c>
      <c r="U35" s="208" t="str">
        <f t="shared" si="19"/>
        <v xml:space="preserve"> </v>
      </c>
      <c r="V35" s="209">
        <f t="shared" si="19"/>
        <v>268</v>
      </c>
      <c r="W35" s="203"/>
    </row>
    <row r="36" spans="1:23" x14ac:dyDescent="0.2">
      <c r="A36" s="204"/>
      <c r="B36" s="238" t="s">
        <v>83</v>
      </c>
      <c r="C36" s="239"/>
      <c r="D36" s="240"/>
      <c r="E36" s="208"/>
      <c r="F36" s="209"/>
      <c r="G36" s="241"/>
      <c r="H36" s="240"/>
      <c r="I36" s="208"/>
      <c r="J36" s="209"/>
      <c r="K36" s="239"/>
      <c r="L36" s="240"/>
      <c r="M36" s="208"/>
      <c r="N36" s="209"/>
      <c r="O36" s="241"/>
      <c r="P36" s="240"/>
      <c r="Q36" s="208"/>
      <c r="R36" s="209"/>
      <c r="S36" s="211" t="str">
        <f t="shared" si="17"/>
        <v xml:space="preserve"> </v>
      </c>
      <c r="T36" s="208" t="str">
        <f t="shared" si="18"/>
        <v xml:space="preserve"> </v>
      </c>
      <c r="U36" s="208" t="str">
        <f t="shared" si="19"/>
        <v xml:space="preserve"> </v>
      </c>
      <c r="V36" s="209" t="str">
        <f t="shared" si="19"/>
        <v xml:space="preserve"> </v>
      </c>
      <c r="W36" s="203"/>
    </row>
    <row r="37" spans="1:23" ht="13.5" thickBot="1" x14ac:dyDescent="0.25">
      <c r="A37" s="204"/>
      <c r="B37" s="238" t="s">
        <v>84</v>
      </c>
      <c r="C37" s="239"/>
      <c r="D37" s="240"/>
      <c r="E37" s="208" t="str">
        <f t="shared" si="20"/>
        <v xml:space="preserve"> </v>
      </c>
      <c r="F37" s="209" t="str">
        <f t="shared" si="20"/>
        <v xml:space="preserve"> </v>
      </c>
      <c r="G37" s="241"/>
      <c r="H37" s="240"/>
      <c r="I37" s="208" t="str">
        <f t="shared" si="21"/>
        <v xml:space="preserve"> </v>
      </c>
      <c r="J37" s="209" t="str">
        <f t="shared" si="21"/>
        <v xml:space="preserve"> </v>
      </c>
      <c r="K37" s="239"/>
      <c r="L37" s="240"/>
      <c r="M37" s="208" t="str">
        <f t="shared" si="22"/>
        <v xml:space="preserve"> </v>
      </c>
      <c r="N37" s="209" t="str">
        <f t="shared" si="22"/>
        <v xml:space="preserve"> </v>
      </c>
      <c r="O37" s="241"/>
      <c r="P37" s="240"/>
      <c r="Q37" s="208" t="str">
        <f t="shared" si="23"/>
        <v xml:space="preserve"> </v>
      </c>
      <c r="R37" s="213" t="str">
        <f t="shared" si="23"/>
        <v xml:space="preserve"> </v>
      </c>
      <c r="S37" s="214" t="str">
        <f t="shared" si="17"/>
        <v xml:space="preserve"> </v>
      </c>
      <c r="T37" s="215" t="str">
        <f t="shared" si="18"/>
        <v xml:space="preserve"> </v>
      </c>
      <c r="U37" s="215" t="str">
        <f t="shared" si="19"/>
        <v xml:space="preserve"> </v>
      </c>
      <c r="V37" s="213" t="str">
        <f t="shared" si="19"/>
        <v xml:space="preserve"> </v>
      </c>
      <c r="W37" s="203"/>
    </row>
    <row r="38" spans="1:23" ht="13.5" thickBot="1" x14ac:dyDescent="0.25">
      <c r="A38" s="387" t="s">
        <v>18</v>
      </c>
      <c r="B38" s="388"/>
      <c r="C38" s="244">
        <f>SUM(C7:C15)</f>
        <v>16</v>
      </c>
      <c r="D38" s="242">
        <f t="shared" ref="D38:J38" si="24">SUM(D7:D17)</f>
        <v>2</v>
      </c>
      <c r="E38" s="277">
        <f>SUM(E7:E15)</f>
        <v>544</v>
      </c>
      <c r="F38" s="243">
        <f t="shared" si="24"/>
        <v>68</v>
      </c>
      <c r="G38" s="244">
        <f>SUM(G7:G15)</f>
        <v>14</v>
      </c>
      <c r="H38" s="242">
        <f t="shared" si="24"/>
        <v>0</v>
      </c>
      <c r="I38" s="277">
        <f>SUM(I7:I15)</f>
        <v>476</v>
      </c>
      <c r="J38" s="243">
        <f t="shared" si="24"/>
        <v>0</v>
      </c>
      <c r="K38" s="244">
        <f>SUM(K7:K15)</f>
        <v>13</v>
      </c>
      <c r="L38" s="242">
        <f t="shared" ref="L38:R38" si="25">SUM(L7:L17)</f>
        <v>0</v>
      </c>
      <c r="M38" s="277">
        <f>SUM(M7:M15)</f>
        <v>442</v>
      </c>
      <c r="N38" s="243">
        <f t="shared" si="25"/>
        <v>0</v>
      </c>
      <c r="O38" s="244">
        <f>SUM(O7:O15)</f>
        <v>11</v>
      </c>
      <c r="P38" s="242">
        <f t="shared" si="25"/>
        <v>0</v>
      </c>
      <c r="Q38" s="277">
        <f>SUM(Q7:Q16)</f>
        <v>352</v>
      </c>
      <c r="R38" s="243">
        <f t="shared" si="25"/>
        <v>0</v>
      </c>
      <c r="S38" s="245">
        <f>SUM(S7:S15)</f>
        <v>54</v>
      </c>
      <c r="T38" s="246">
        <f>SUM(T7:T17)</f>
        <v>2</v>
      </c>
      <c r="U38" s="268">
        <f>SUM(U7:U15)</f>
        <v>1814</v>
      </c>
      <c r="V38" s="247">
        <f>SUM(V7:V17)</f>
        <v>68</v>
      </c>
      <c r="W38" s="203"/>
    </row>
    <row r="39" spans="1:23" ht="13.5" thickBot="1" x14ac:dyDescent="0.25">
      <c r="A39" s="389" t="s">
        <v>19</v>
      </c>
      <c r="B39" s="390"/>
      <c r="C39" s="248">
        <f t="shared" ref="C39:V39" si="26">SUM(C19:C37)</f>
        <v>4</v>
      </c>
      <c r="D39" s="249">
        <f t="shared" si="26"/>
        <v>9</v>
      </c>
      <c r="E39" s="249">
        <f t="shared" si="26"/>
        <v>136</v>
      </c>
      <c r="F39" s="250">
        <f t="shared" si="26"/>
        <v>306</v>
      </c>
      <c r="G39" s="248">
        <f t="shared" si="26"/>
        <v>5</v>
      </c>
      <c r="H39" s="249">
        <f t="shared" si="26"/>
        <v>12</v>
      </c>
      <c r="I39" s="249">
        <f t="shared" si="26"/>
        <v>170</v>
      </c>
      <c r="J39" s="250">
        <f t="shared" si="26"/>
        <v>408</v>
      </c>
      <c r="K39" s="248">
        <f t="shared" si="26"/>
        <v>2</v>
      </c>
      <c r="L39" s="249">
        <f t="shared" si="26"/>
        <v>15</v>
      </c>
      <c r="M39" s="249">
        <f t="shared" si="26"/>
        <v>68</v>
      </c>
      <c r="N39" s="250">
        <f t="shared" si="26"/>
        <v>510</v>
      </c>
      <c r="O39" s="248">
        <f t="shared" si="26"/>
        <v>9</v>
      </c>
      <c r="P39" s="249">
        <f t="shared" si="26"/>
        <v>11</v>
      </c>
      <c r="Q39" s="249">
        <f t="shared" si="26"/>
        <v>288</v>
      </c>
      <c r="R39" s="250">
        <f t="shared" si="26"/>
        <v>352</v>
      </c>
      <c r="S39" s="251">
        <f t="shared" si="26"/>
        <v>20</v>
      </c>
      <c r="T39" s="249">
        <f t="shared" si="26"/>
        <v>47</v>
      </c>
      <c r="U39" s="249">
        <f t="shared" si="26"/>
        <v>662</v>
      </c>
      <c r="V39" s="250">
        <f t="shared" si="26"/>
        <v>1576</v>
      </c>
      <c r="W39" s="252"/>
    </row>
    <row r="40" spans="1:23" ht="14.25" thickTop="1" thickBot="1" x14ac:dyDescent="0.25">
      <c r="A40" s="379" t="s">
        <v>20</v>
      </c>
      <c r="B40" s="380"/>
      <c r="C40" s="253">
        <f>C38+C39</f>
        <v>20</v>
      </c>
      <c r="D40" s="254">
        <f t="shared" ref="D40:V40" si="27">D38+D39</f>
        <v>11</v>
      </c>
      <c r="E40" s="254">
        <f t="shared" si="27"/>
        <v>680</v>
      </c>
      <c r="F40" s="255">
        <f t="shared" si="27"/>
        <v>374</v>
      </c>
      <c r="G40" s="253">
        <f t="shared" si="27"/>
        <v>19</v>
      </c>
      <c r="H40" s="254">
        <f t="shared" si="27"/>
        <v>12</v>
      </c>
      <c r="I40" s="254">
        <f t="shared" si="27"/>
        <v>646</v>
      </c>
      <c r="J40" s="255">
        <f t="shared" si="27"/>
        <v>408</v>
      </c>
      <c r="K40" s="253">
        <f t="shared" si="27"/>
        <v>15</v>
      </c>
      <c r="L40" s="254">
        <f t="shared" si="27"/>
        <v>15</v>
      </c>
      <c r="M40" s="254">
        <f t="shared" si="27"/>
        <v>510</v>
      </c>
      <c r="N40" s="255">
        <f t="shared" si="27"/>
        <v>510</v>
      </c>
      <c r="O40" s="253">
        <f t="shared" si="27"/>
        <v>20</v>
      </c>
      <c r="P40" s="254">
        <f t="shared" si="27"/>
        <v>11</v>
      </c>
      <c r="Q40" s="254">
        <f t="shared" si="27"/>
        <v>640</v>
      </c>
      <c r="R40" s="255">
        <f t="shared" si="27"/>
        <v>352</v>
      </c>
      <c r="S40" s="256">
        <f t="shared" si="27"/>
        <v>74</v>
      </c>
      <c r="T40" s="254">
        <f t="shared" si="27"/>
        <v>49</v>
      </c>
      <c r="U40" s="254">
        <f t="shared" si="27"/>
        <v>2476</v>
      </c>
      <c r="V40" s="255">
        <f t="shared" si="27"/>
        <v>1644</v>
      </c>
      <c r="W40" s="203"/>
    </row>
    <row r="41" spans="1:23" ht="14.25" thickTop="1" thickBot="1" x14ac:dyDescent="0.25">
      <c r="A41" s="381"/>
      <c r="B41" s="382"/>
      <c r="C41" s="364">
        <f>C40+D40</f>
        <v>31</v>
      </c>
      <c r="D41" s="365"/>
      <c r="E41" s="362">
        <f>E40+F40</f>
        <v>1054</v>
      </c>
      <c r="F41" s="363"/>
      <c r="G41" s="364">
        <f>G40+H40</f>
        <v>31</v>
      </c>
      <c r="H41" s="365"/>
      <c r="I41" s="362">
        <f>I40+J40</f>
        <v>1054</v>
      </c>
      <c r="J41" s="363"/>
      <c r="K41" s="364">
        <f>K40+L40</f>
        <v>30</v>
      </c>
      <c r="L41" s="365"/>
      <c r="M41" s="362">
        <f>M40+N40</f>
        <v>1020</v>
      </c>
      <c r="N41" s="363"/>
      <c r="O41" s="364">
        <f>O40+P40</f>
        <v>31</v>
      </c>
      <c r="P41" s="365"/>
      <c r="Q41" s="362">
        <f>Q40+R40</f>
        <v>992</v>
      </c>
      <c r="R41" s="363"/>
      <c r="S41" s="364">
        <f>S40+T40</f>
        <v>123</v>
      </c>
      <c r="T41" s="365"/>
      <c r="U41" s="362">
        <f>U40+V40</f>
        <v>4120</v>
      </c>
      <c r="V41" s="363"/>
      <c r="W41" s="203"/>
    </row>
    <row r="42" spans="1:23" ht="13.5" thickTop="1" x14ac:dyDescent="0.2">
      <c r="A42" s="257"/>
      <c r="B42" s="258"/>
      <c r="C42" s="259"/>
      <c r="D42" s="259"/>
      <c r="E42" s="259"/>
      <c r="F42" s="259"/>
      <c r="G42" s="259"/>
      <c r="H42" s="259"/>
      <c r="I42" s="259"/>
      <c r="J42" s="260"/>
      <c r="K42" s="259"/>
      <c r="L42" s="259"/>
      <c r="M42" s="259"/>
      <c r="N42" s="259"/>
      <c r="O42" s="259"/>
      <c r="P42" s="259"/>
      <c r="Q42" s="259"/>
      <c r="R42" s="259"/>
      <c r="S42" s="259"/>
      <c r="T42" s="261"/>
      <c r="U42" s="259"/>
      <c r="V42" s="261"/>
      <c r="W42" s="261"/>
    </row>
    <row r="43" spans="1:23" ht="29.85" customHeight="1" x14ac:dyDescent="0.2">
      <c r="B43" s="278" t="s">
        <v>136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</row>
    <row r="44" spans="1:23" x14ac:dyDescent="0.2">
      <c r="B44" s="258" t="s">
        <v>75</v>
      </c>
    </row>
    <row r="45" spans="1:23" x14ac:dyDescent="0.2">
      <c r="B45" s="258" t="s">
        <v>76</v>
      </c>
    </row>
    <row r="46" spans="1:23" x14ac:dyDescent="0.2">
      <c r="B46" s="260" t="s">
        <v>77</v>
      </c>
    </row>
  </sheetData>
  <mergeCells count="34">
    <mergeCell ref="A6:B6"/>
    <mergeCell ref="A18:B18"/>
    <mergeCell ref="A38:B38"/>
    <mergeCell ref="A39:B39"/>
    <mergeCell ref="I41:J41"/>
    <mergeCell ref="B43:V43"/>
    <mergeCell ref="G41:H41"/>
    <mergeCell ref="U41:V41"/>
    <mergeCell ref="A40:B41"/>
    <mergeCell ref="C41:D41"/>
    <mergeCell ref="E41:F41"/>
    <mergeCell ref="K41:L41"/>
    <mergeCell ref="M41:N41"/>
    <mergeCell ref="O41:P41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1:R41"/>
    <mergeCell ref="S41:T41"/>
    <mergeCell ref="U5:V5"/>
    <mergeCell ref="O5:P5"/>
    <mergeCell ref="Q5:R5"/>
    <mergeCell ref="S5:T5"/>
    <mergeCell ref="K5:L5"/>
    <mergeCell ref="M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4"/>
  <sheetViews>
    <sheetView tabSelected="1" workbookViewId="0">
      <selection activeCell="O17" sqref="O17"/>
    </sheetView>
  </sheetViews>
  <sheetFormatPr defaultColWidth="9.140625" defaultRowHeight="12.75" x14ac:dyDescent="0.2"/>
  <cols>
    <col min="1" max="1" width="3.42578125" style="1" customWidth="1"/>
    <col min="2" max="2" width="41.710937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300" t="s">
        <v>23</v>
      </c>
      <c r="B1" s="301"/>
      <c r="C1" s="301"/>
      <c r="D1" s="301"/>
      <c r="E1" s="301"/>
      <c r="F1" s="301"/>
      <c r="G1" s="301"/>
    </row>
    <row r="2" spans="1:20" ht="15" customHeight="1" x14ac:dyDescent="0.2">
      <c r="A2" s="302" t="s">
        <v>38</v>
      </c>
      <c r="B2" s="303"/>
      <c r="C2" s="303"/>
      <c r="D2" s="303"/>
      <c r="E2" s="303"/>
      <c r="F2" s="303"/>
      <c r="G2" s="303"/>
    </row>
    <row r="3" spans="1:20" ht="15" customHeight="1" thickBot="1" x14ac:dyDescent="0.25">
      <c r="A3" s="60"/>
      <c r="B3" s="61"/>
    </row>
    <row r="4" spans="1:20" ht="1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2" t="s">
        <v>5</v>
      </c>
      <c r="P4" s="313"/>
      <c r="Q4" s="313"/>
      <c r="R4" s="314"/>
      <c r="S4" s="4"/>
      <c r="T4" s="4"/>
    </row>
    <row r="5" spans="1:20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79" t="s">
        <v>6</v>
      </c>
      <c r="P5" s="280"/>
      <c r="Q5" s="281" t="s">
        <v>7</v>
      </c>
      <c r="R5" s="282"/>
      <c r="S5" s="4"/>
      <c r="T5" s="4"/>
    </row>
    <row r="6" spans="1:20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5" t="s">
        <v>9</v>
      </c>
      <c r="P6" s="96" t="s">
        <v>10</v>
      </c>
      <c r="Q6" s="96" t="s">
        <v>9</v>
      </c>
      <c r="R6" s="97" t="s">
        <v>10</v>
      </c>
      <c r="S6" s="4"/>
      <c r="T6" s="4"/>
    </row>
    <row r="7" spans="1:20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 t="shared" ref="M7:N13" si="0">IF(K7&gt;0,K7*32, " ")</f>
        <v>64</v>
      </c>
      <c r="N7" s="30" t="str">
        <f t="shared" si="0"/>
        <v xml:space="preserve"> </v>
      </c>
      <c r="O7" s="84">
        <f t="shared" ref="O7:O12" si="1">IF(C7+G7+K7&gt;0,C7+G7+K7, " ")</f>
        <v>7</v>
      </c>
      <c r="P7" s="94" t="str">
        <f t="shared" ref="P7:P13" si="2">IF(D7+H7+L7&gt;0, D7+H7+L7, " ")</f>
        <v xml:space="preserve"> </v>
      </c>
      <c r="Q7" s="94">
        <f t="shared" ref="Q7:R13" si="3">IF(O7&lt;&gt;" ", (IF(E7&lt;&gt;" ", E7, 0)+IF(I7&lt;&gt;" ", I7, 0)+IF(M7&lt;&gt;" ", M7, 0)), " ")</f>
        <v>234</v>
      </c>
      <c r="R7" s="103" t="str">
        <f t="shared" si="3"/>
        <v xml:space="preserve"> </v>
      </c>
      <c r="S7" s="9"/>
      <c r="T7" s="9"/>
    </row>
    <row r="8" spans="1:20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64</v>
      </c>
      <c r="N8" s="33" t="str">
        <f t="shared" si="0"/>
        <v xml:space="preserve"> </v>
      </c>
      <c r="O8" s="83">
        <f t="shared" si="1"/>
        <v>6</v>
      </c>
      <c r="P8" s="32" t="str">
        <f t="shared" si="2"/>
        <v xml:space="preserve"> </v>
      </c>
      <c r="Q8" s="32">
        <f t="shared" si="3"/>
        <v>200</v>
      </c>
      <c r="R8" s="33" t="str">
        <f t="shared" si="3"/>
        <v xml:space="preserve"> </v>
      </c>
      <c r="S8" s="9"/>
      <c r="T8" s="9"/>
    </row>
    <row r="9" spans="1:20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si="0"/>
        <v>64</v>
      </c>
      <c r="N9" s="33" t="str">
        <f t="shared" si="0"/>
        <v xml:space="preserve"> </v>
      </c>
      <c r="O9" s="83">
        <f t="shared" si="1"/>
        <v>6</v>
      </c>
      <c r="P9" s="32" t="str">
        <f t="shared" si="2"/>
        <v xml:space="preserve"> </v>
      </c>
      <c r="Q9" s="32">
        <f t="shared" si="3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53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0"/>
        <v xml:space="preserve"> </v>
      </c>
      <c r="N10" s="33" t="str">
        <f t="shared" si="0"/>
        <v xml:space="preserve"> </v>
      </c>
      <c r="O10" s="83">
        <f t="shared" si="1"/>
        <v>5</v>
      </c>
      <c r="P10" s="32" t="str">
        <f t="shared" si="2"/>
        <v xml:space="preserve"> </v>
      </c>
      <c r="Q10" s="32">
        <f t="shared" si="3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83" t="str">
        <f t="shared" si="1"/>
        <v xml:space="preserve"> </v>
      </c>
      <c r="P11" s="32">
        <f t="shared" si="2"/>
        <v>2</v>
      </c>
      <c r="Q11" s="32" t="str">
        <f t="shared" si="3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83">
        <f t="shared" si="1"/>
        <v>2</v>
      </c>
      <c r="P12" s="32" t="str">
        <f t="shared" si="2"/>
        <v xml:space="preserve"> </v>
      </c>
      <c r="Q12" s="32">
        <f t="shared" si="3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6" t="s">
        <v>131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0"/>
        <v>64</v>
      </c>
      <c r="N13" s="33" t="str">
        <f t="shared" si="0"/>
        <v xml:space="preserve"> </v>
      </c>
      <c r="O13" s="83">
        <v>2</v>
      </c>
      <c r="P13" s="32" t="str">
        <f t="shared" si="2"/>
        <v xml:space="preserve"> </v>
      </c>
      <c r="Q13" s="32">
        <f t="shared" si="3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6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>IF(K14&gt;0,K14*32, " ")</f>
        <v xml:space="preserve"> </v>
      </c>
      <c r="N14" s="33" t="str">
        <f>IF(L14&gt;0,L14*32, " ")</f>
        <v xml:space="preserve"> </v>
      </c>
      <c r="O14" s="31">
        <f t="shared" ref="O14" si="6">IF(C14+G14+K14&gt;0,C14+G14+K14, " ")</f>
        <v>2</v>
      </c>
      <c r="P14" s="32" t="str">
        <f t="shared" ref="P14" si="7">IF(D14+H14+L14&gt;0, D14+H14+L14, " ")</f>
        <v xml:space="preserve"> </v>
      </c>
      <c r="Q14" s="32">
        <f t="shared" ref="Q14:R17" si="8">IF(O14&lt;&gt;" ", (IF(E14&lt;&gt;" ", E14, 0)+IF(I14&lt;&gt;" ", I14, 0)+IF(M14&lt;&gt;" ", M14, 0)), " ")</f>
        <v>68</v>
      </c>
      <c r="R14" s="33" t="str">
        <f t="shared" ref="R14" si="9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132</v>
      </c>
      <c r="C15" s="39">
        <v>1</v>
      </c>
      <c r="D15" s="40"/>
      <c r="E15" s="32">
        <f t="shared" ref="E15:E16" si="10">IF(C15&gt;0,C15*34, " ")</f>
        <v>34</v>
      </c>
      <c r="F15" s="33"/>
      <c r="G15" s="40">
        <v>1</v>
      </c>
      <c r="H15" s="40"/>
      <c r="I15" s="32">
        <f t="shared" ref="I15:I16" si="11">IF(G15&gt;0,G15*34, " ")</f>
        <v>34</v>
      </c>
      <c r="J15" s="33"/>
      <c r="K15" s="43">
        <v>1</v>
      </c>
      <c r="L15" s="40"/>
      <c r="M15" s="32">
        <f t="shared" ref="M15:N17" si="12">IF(K15&gt;0,K15*32, " ")</f>
        <v>32</v>
      </c>
      <c r="N15" s="33"/>
      <c r="O15" s="272">
        <f>SUM(C15,G15,K15)</f>
        <v>3</v>
      </c>
      <c r="P15" s="82"/>
      <c r="Q15" s="94">
        <f t="shared" si="8"/>
        <v>100</v>
      </c>
      <c r="R15" s="110"/>
      <c r="S15" s="9"/>
      <c r="T15" s="9"/>
    </row>
    <row r="16" spans="1:20" ht="15" customHeight="1" x14ac:dyDescent="0.2">
      <c r="A16" s="62">
        <v>10</v>
      </c>
      <c r="B16" s="271" t="s">
        <v>133</v>
      </c>
      <c r="C16" s="39">
        <v>1</v>
      </c>
      <c r="D16" s="40"/>
      <c r="E16" s="32">
        <f t="shared" si="10"/>
        <v>34</v>
      </c>
      <c r="F16" s="33"/>
      <c r="G16" s="40">
        <v>1</v>
      </c>
      <c r="H16" s="40"/>
      <c r="I16" s="32">
        <f t="shared" si="11"/>
        <v>34</v>
      </c>
      <c r="J16" s="33"/>
      <c r="K16" s="43"/>
      <c r="L16" s="40"/>
      <c r="M16" s="32" t="str">
        <f t="shared" si="12"/>
        <v xml:space="preserve"> </v>
      </c>
      <c r="N16" s="33"/>
      <c r="O16" s="31">
        <v>2</v>
      </c>
      <c r="P16" s="270"/>
      <c r="Q16" s="32">
        <f t="shared" si="8"/>
        <v>68</v>
      </c>
      <c r="R16" s="269"/>
      <c r="S16" s="9"/>
      <c r="T16" s="9"/>
    </row>
    <row r="17" spans="1:20" ht="15" customHeight="1" thickBot="1" x14ac:dyDescent="0.25">
      <c r="A17" s="62">
        <v>11</v>
      </c>
      <c r="B17" s="38" t="s">
        <v>134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12"/>
        <v>32</v>
      </c>
      <c r="N17" s="33" t="str">
        <f t="shared" si="12"/>
        <v xml:space="preserve"> </v>
      </c>
      <c r="O17" s="31">
        <v>1</v>
      </c>
      <c r="P17" s="75" t="str">
        <f t="shared" ref="P17" si="13">IF(D17+H17+L17&gt;0, D17+H17+L17, " ")</f>
        <v xml:space="preserve"> </v>
      </c>
      <c r="Q17" s="32">
        <f t="shared" si="8"/>
        <v>32</v>
      </c>
      <c r="R17" s="76" t="str">
        <f t="shared" si="8"/>
        <v xml:space="preserve"> </v>
      </c>
      <c r="S17" s="9"/>
      <c r="T17" s="9"/>
    </row>
    <row r="18" spans="1:20" ht="15" customHeight="1" thickBot="1" x14ac:dyDescent="0.25">
      <c r="A18" s="298" t="s">
        <v>17</v>
      </c>
      <c r="B18" s="29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4" t="s">
        <v>24</v>
      </c>
      <c r="C19" s="77">
        <v>2</v>
      </c>
      <c r="D19" s="44"/>
      <c r="E19" s="29">
        <f>IF(C19&gt;0,C19*34, " ")</f>
        <v>68</v>
      </c>
      <c r="F19" s="30" t="str">
        <f>IF(D19&gt;0,D19*34, " ")</f>
        <v xml:space="preserve"> </v>
      </c>
      <c r="G19" s="57">
        <v>3</v>
      </c>
      <c r="H19" s="44"/>
      <c r="I19" s="29">
        <f>IF(G19&gt;0,G19*34, " ")</f>
        <v>102</v>
      </c>
      <c r="J19" s="30" t="str">
        <f>IF(H19&gt;0,H19*34, " ")</f>
        <v xml:space="preserve"> </v>
      </c>
      <c r="K19" s="70"/>
      <c r="L19" s="71"/>
      <c r="M19" s="29" t="str">
        <f>IF(K19&gt;0,K19*32, " ")</f>
        <v xml:space="preserve"> </v>
      </c>
      <c r="N19" s="30" t="str">
        <f>IF(L19&gt;0,L19*32, " ")</f>
        <v xml:space="preserve"> </v>
      </c>
      <c r="O19" s="84">
        <f>IF(C19+G19+K19&gt;0,C19+G19+K19, " ")</f>
        <v>5</v>
      </c>
      <c r="P19" s="94" t="str">
        <f>IF(D19+H19+L19&gt;0, D19+H19+L19, " ")</f>
        <v xml:space="preserve"> </v>
      </c>
      <c r="Q19" s="94">
        <f>IF(O19&lt;&gt;" ", (IF(E19&lt;&gt;" ", E19, 0)+IF(I19&lt;&gt;" ", I19, 0)+IF(M19&lt;&gt;" ", M19, 0)), " ")</f>
        <v>170</v>
      </c>
      <c r="R19" s="103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2">
        <v>2</v>
      </c>
      <c r="B20" s="54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3" t="str">
        <f t="shared" ref="O20:O32" si="14">IF(C20+G20+K20&gt;0,C20+G20+K20, " ")</f>
        <v xml:space="preserve"> </v>
      </c>
      <c r="P20" s="32">
        <f t="shared" ref="P20:P32" si="15">IF(D20+H20+L20&gt;0, D20+H20+L20, " ")</f>
        <v>2</v>
      </c>
      <c r="Q20" s="32" t="str">
        <f t="shared" ref="Q20:Q32" si="16">IF(O20&lt;&gt;" ", (IF(E20&lt;&gt;" ", E20, 0)+IF(I20&lt;&gt;" ", I20, 0)+IF(M20&lt;&gt;" ", M20, 0)), " ")</f>
        <v xml:space="preserve"> </v>
      </c>
      <c r="R20" s="33">
        <f t="shared" ref="R20:R32" si="17"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62">
        <v>3</v>
      </c>
      <c r="B21" s="54" t="s">
        <v>69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3">
        <f t="shared" si="14"/>
        <v>2</v>
      </c>
      <c r="P21" s="32" t="str">
        <f t="shared" si="15"/>
        <v xml:space="preserve"> </v>
      </c>
      <c r="Q21" s="32">
        <f t="shared" si="16"/>
        <v>68</v>
      </c>
      <c r="R21" s="33" t="str">
        <f t="shared" si="17"/>
        <v xml:space="preserve"> </v>
      </c>
      <c r="S21" s="9"/>
      <c r="T21" s="9"/>
    </row>
    <row r="22" spans="1:20" ht="15" customHeight="1" x14ac:dyDescent="0.2">
      <c r="A22" s="62">
        <v>4</v>
      </c>
      <c r="B22" s="55" t="s">
        <v>39</v>
      </c>
      <c r="C22" s="45">
        <v>2</v>
      </c>
      <c r="D22" s="46"/>
      <c r="E22" s="32">
        <f t="shared" ref="E22:F32" si="18">IF(C22&gt;0,C22*34, " ")</f>
        <v>68</v>
      </c>
      <c r="F22" s="33" t="str">
        <f t="shared" si="18"/>
        <v xml:space="preserve"> </v>
      </c>
      <c r="G22" s="49"/>
      <c r="H22" s="46"/>
      <c r="I22" s="32" t="str">
        <f t="shared" ref="I22:J32" si="19">IF(G22&gt;0,G22*34, " ")</f>
        <v xml:space="preserve"> </v>
      </c>
      <c r="J22" s="33" t="str">
        <f t="shared" si="19"/>
        <v xml:space="preserve"> </v>
      </c>
      <c r="K22" s="80"/>
      <c r="L22" s="46"/>
      <c r="M22" s="79" t="str">
        <f t="shared" ref="M22:M32" si="20">IF(K22&gt;0,K22*32, " ")</f>
        <v xml:space="preserve"> </v>
      </c>
      <c r="N22" s="33" t="str">
        <f t="shared" ref="N22:N32" si="21">IF(L22&gt;0,L22*32, " ")</f>
        <v xml:space="preserve"> </v>
      </c>
      <c r="O22" s="83">
        <f t="shared" si="14"/>
        <v>2</v>
      </c>
      <c r="P22" s="32" t="str">
        <f t="shared" si="15"/>
        <v xml:space="preserve"> </v>
      </c>
      <c r="Q22" s="32">
        <f t="shared" si="16"/>
        <v>68</v>
      </c>
      <c r="R22" s="33" t="str">
        <f t="shared" si="17"/>
        <v xml:space="preserve"> </v>
      </c>
      <c r="S22" s="9"/>
      <c r="T22" s="9"/>
    </row>
    <row r="23" spans="1:20" ht="15" customHeight="1" x14ac:dyDescent="0.2">
      <c r="A23" s="62">
        <v>5</v>
      </c>
      <c r="B23" s="54" t="s">
        <v>48</v>
      </c>
      <c r="C23" s="45"/>
      <c r="D23" s="46"/>
      <c r="E23" s="32" t="str">
        <f t="shared" si="18"/>
        <v xml:space="preserve"> </v>
      </c>
      <c r="F23" s="33" t="str">
        <f t="shared" si="18"/>
        <v xml:space="preserve"> </v>
      </c>
      <c r="G23" s="49"/>
      <c r="H23" s="46">
        <v>2</v>
      </c>
      <c r="I23" s="32" t="str">
        <f t="shared" si="19"/>
        <v xml:space="preserve"> </v>
      </c>
      <c r="J23" s="33">
        <f t="shared" si="19"/>
        <v>68</v>
      </c>
      <c r="K23" s="45"/>
      <c r="L23" s="46"/>
      <c r="M23" s="32" t="str">
        <f t="shared" si="20"/>
        <v xml:space="preserve"> </v>
      </c>
      <c r="N23" s="33" t="str">
        <f t="shared" si="21"/>
        <v xml:space="preserve"> </v>
      </c>
      <c r="O23" s="83" t="str">
        <f t="shared" si="14"/>
        <v xml:space="preserve"> </v>
      </c>
      <c r="P23" s="32">
        <f t="shared" si="15"/>
        <v>2</v>
      </c>
      <c r="Q23" s="32" t="str">
        <f t="shared" si="16"/>
        <v xml:space="preserve"> </v>
      </c>
      <c r="R23" s="33">
        <f t="shared" si="17"/>
        <v>68</v>
      </c>
      <c r="S23" s="9"/>
      <c r="T23" s="9"/>
    </row>
    <row r="24" spans="1:20" ht="15" customHeight="1" x14ac:dyDescent="0.2">
      <c r="A24" s="62">
        <v>6</v>
      </c>
      <c r="B24" s="55" t="s">
        <v>44</v>
      </c>
      <c r="C24" s="45"/>
      <c r="D24" s="46"/>
      <c r="E24" s="32" t="str">
        <f t="shared" si="18"/>
        <v xml:space="preserve"> </v>
      </c>
      <c r="F24" s="33" t="str">
        <f t="shared" si="18"/>
        <v xml:space="preserve"> </v>
      </c>
      <c r="G24" s="49">
        <v>1</v>
      </c>
      <c r="H24" s="46">
        <v>1</v>
      </c>
      <c r="I24" s="32">
        <f t="shared" si="19"/>
        <v>34</v>
      </c>
      <c r="J24" s="33">
        <f t="shared" si="19"/>
        <v>34</v>
      </c>
      <c r="K24" s="45"/>
      <c r="L24" s="46"/>
      <c r="M24" s="32" t="str">
        <f t="shared" si="20"/>
        <v xml:space="preserve"> </v>
      </c>
      <c r="N24" s="33" t="str">
        <f t="shared" si="21"/>
        <v xml:space="preserve"> </v>
      </c>
      <c r="O24" s="83">
        <f t="shared" si="14"/>
        <v>1</v>
      </c>
      <c r="P24" s="32">
        <f t="shared" si="15"/>
        <v>1</v>
      </c>
      <c r="Q24" s="32">
        <f t="shared" si="16"/>
        <v>34</v>
      </c>
      <c r="R24" s="33">
        <f t="shared" si="17"/>
        <v>34</v>
      </c>
      <c r="S24" s="9"/>
      <c r="T24" s="9"/>
    </row>
    <row r="25" spans="1:20" ht="15" customHeight="1" x14ac:dyDescent="0.2">
      <c r="A25" s="62">
        <v>7</v>
      </c>
      <c r="B25" s="54" t="s">
        <v>26</v>
      </c>
      <c r="C25" s="45"/>
      <c r="D25" s="46"/>
      <c r="E25" s="32" t="str">
        <f t="shared" si="18"/>
        <v xml:space="preserve"> </v>
      </c>
      <c r="F25" s="33" t="str">
        <f t="shared" si="18"/>
        <v xml:space="preserve"> </v>
      </c>
      <c r="G25" s="49">
        <v>2</v>
      </c>
      <c r="H25" s="46"/>
      <c r="I25" s="32">
        <f t="shared" si="19"/>
        <v>68</v>
      </c>
      <c r="J25" s="33" t="str">
        <f t="shared" si="19"/>
        <v xml:space="preserve"> </v>
      </c>
      <c r="K25" s="45"/>
      <c r="L25" s="46"/>
      <c r="M25" s="32" t="str">
        <f t="shared" si="20"/>
        <v xml:space="preserve"> </v>
      </c>
      <c r="N25" s="33" t="str">
        <f t="shared" si="21"/>
        <v xml:space="preserve"> </v>
      </c>
      <c r="O25" s="83">
        <f t="shared" si="14"/>
        <v>2</v>
      </c>
      <c r="P25" s="32" t="str">
        <f t="shared" si="15"/>
        <v xml:space="preserve"> </v>
      </c>
      <c r="Q25" s="32">
        <f t="shared" si="16"/>
        <v>68</v>
      </c>
      <c r="R25" s="33" t="str">
        <f t="shared" si="17"/>
        <v xml:space="preserve"> </v>
      </c>
      <c r="S25" s="9"/>
      <c r="T25" s="9"/>
    </row>
    <row r="26" spans="1:20" ht="15" customHeight="1" x14ac:dyDescent="0.2">
      <c r="A26" s="62">
        <v>8</v>
      </c>
      <c r="B26" s="55" t="s">
        <v>60</v>
      </c>
      <c r="C26" s="45"/>
      <c r="D26" s="46"/>
      <c r="E26" s="32"/>
      <c r="F26" s="33"/>
      <c r="G26" s="49">
        <v>2</v>
      </c>
      <c r="H26" s="46"/>
      <c r="I26" s="32">
        <f t="shared" si="19"/>
        <v>68</v>
      </c>
      <c r="J26" s="33"/>
      <c r="K26" s="45"/>
      <c r="L26" s="46"/>
      <c r="M26" s="32"/>
      <c r="N26" s="33"/>
      <c r="O26" s="83">
        <f t="shared" si="14"/>
        <v>2</v>
      </c>
      <c r="P26" s="32" t="str">
        <f t="shared" si="15"/>
        <v xml:space="preserve"> </v>
      </c>
      <c r="Q26" s="32">
        <f t="shared" si="16"/>
        <v>68</v>
      </c>
      <c r="R26" s="33" t="str">
        <f t="shared" si="17"/>
        <v xml:space="preserve"> </v>
      </c>
      <c r="S26" s="9"/>
      <c r="T26" s="9"/>
    </row>
    <row r="27" spans="1:20" ht="15" customHeight="1" x14ac:dyDescent="0.2">
      <c r="A27" s="62">
        <v>9</v>
      </c>
      <c r="B27" s="55" t="s">
        <v>65</v>
      </c>
      <c r="C27" s="45"/>
      <c r="D27" s="46"/>
      <c r="E27" s="32" t="str">
        <f t="shared" si="18"/>
        <v xml:space="preserve"> </v>
      </c>
      <c r="F27" s="33" t="str">
        <f t="shared" si="18"/>
        <v xml:space="preserve"> </v>
      </c>
      <c r="G27" s="49"/>
      <c r="H27" s="46"/>
      <c r="I27" s="32" t="str">
        <f t="shared" si="19"/>
        <v xml:space="preserve"> </v>
      </c>
      <c r="J27" s="33" t="str">
        <f t="shared" si="19"/>
        <v xml:space="preserve"> </v>
      </c>
      <c r="K27" s="45">
        <v>2</v>
      </c>
      <c r="L27" s="46"/>
      <c r="M27" s="32">
        <f t="shared" si="20"/>
        <v>64</v>
      </c>
      <c r="N27" s="33" t="str">
        <f t="shared" si="21"/>
        <v xml:space="preserve"> </v>
      </c>
      <c r="O27" s="83">
        <f t="shared" si="14"/>
        <v>2</v>
      </c>
      <c r="P27" s="32" t="str">
        <f t="shared" si="15"/>
        <v xml:space="preserve"> </v>
      </c>
      <c r="Q27" s="32">
        <f t="shared" si="16"/>
        <v>64</v>
      </c>
      <c r="R27" s="33" t="str">
        <f t="shared" si="17"/>
        <v xml:space="preserve"> </v>
      </c>
      <c r="S27" s="9"/>
      <c r="T27" s="9"/>
    </row>
    <row r="28" spans="1:20" ht="15" customHeight="1" x14ac:dyDescent="0.2">
      <c r="A28" s="62">
        <v>10</v>
      </c>
      <c r="B28" s="55" t="s">
        <v>59</v>
      </c>
      <c r="C28" s="45"/>
      <c r="D28" s="46"/>
      <c r="E28" s="32" t="str">
        <f t="shared" si="18"/>
        <v xml:space="preserve"> </v>
      </c>
      <c r="F28" s="33" t="str">
        <f t="shared" si="18"/>
        <v xml:space="preserve"> </v>
      </c>
      <c r="G28" s="49"/>
      <c r="H28" s="46"/>
      <c r="I28" s="32" t="str">
        <f t="shared" si="19"/>
        <v xml:space="preserve"> </v>
      </c>
      <c r="J28" s="33" t="str">
        <f t="shared" si="19"/>
        <v xml:space="preserve"> </v>
      </c>
      <c r="K28" s="45">
        <v>2</v>
      </c>
      <c r="L28" s="46"/>
      <c r="M28" s="32">
        <f t="shared" si="20"/>
        <v>64</v>
      </c>
      <c r="N28" s="33" t="str">
        <f t="shared" si="21"/>
        <v xml:space="preserve"> </v>
      </c>
      <c r="O28" s="83">
        <f t="shared" si="14"/>
        <v>2</v>
      </c>
      <c r="P28" s="32" t="str">
        <f t="shared" si="15"/>
        <v xml:space="preserve"> </v>
      </c>
      <c r="Q28" s="32">
        <f t="shared" si="16"/>
        <v>64</v>
      </c>
      <c r="R28" s="33" t="str">
        <f t="shared" si="17"/>
        <v xml:space="preserve"> </v>
      </c>
      <c r="S28" s="9"/>
      <c r="T28" s="9"/>
    </row>
    <row r="29" spans="1:20" ht="15" customHeight="1" x14ac:dyDescent="0.2">
      <c r="A29" s="62">
        <v>11</v>
      </c>
      <c r="B29" s="56" t="s">
        <v>30</v>
      </c>
      <c r="C29" s="45"/>
      <c r="D29" s="46"/>
      <c r="E29" s="32" t="str">
        <f t="shared" si="18"/>
        <v xml:space="preserve"> </v>
      </c>
      <c r="F29" s="33" t="str">
        <f t="shared" si="18"/>
        <v xml:space="preserve"> </v>
      </c>
      <c r="G29" s="49"/>
      <c r="H29" s="46"/>
      <c r="I29" s="32" t="str">
        <f t="shared" si="19"/>
        <v xml:space="preserve"> </v>
      </c>
      <c r="J29" s="33" t="str">
        <f t="shared" si="19"/>
        <v xml:space="preserve"> </v>
      </c>
      <c r="K29" s="45">
        <v>2</v>
      </c>
      <c r="L29" s="46"/>
      <c r="M29" s="32">
        <f t="shared" si="20"/>
        <v>64</v>
      </c>
      <c r="N29" s="33" t="str">
        <f t="shared" si="21"/>
        <v xml:space="preserve"> </v>
      </c>
      <c r="O29" s="83">
        <f t="shared" si="14"/>
        <v>2</v>
      </c>
      <c r="P29" s="32" t="str">
        <f t="shared" si="15"/>
        <v xml:space="preserve"> </v>
      </c>
      <c r="Q29" s="32">
        <f t="shared" si="16"/>
        <v>64</v>
      </c>
      <c r="R29" s="33" t="str">
        <f t="shared" si="17"/>
        <v xml:space="preserve"> </v>
      </c>
      <c r="S29" s="9"/>
      <c r="T29" s="9"/>
    </row>
    <row r="30" spans="1:20" ht="15" customHeight="1" x14ac:dyDescent="0.2">
      <c r="A30" s="62">
        <v>12</v>
      </c>
      <c r="B30" s="38" t="s">
        <v>29</v>
      </c>
      <c r="C30" s="45"/>
      <c r="D30" s="46">
        <v>5</v>
      </c>
      <c r="E30" s="32" t="str">
        <f t="shared" si="18"/>
        <v xml:space="preserve"> </v>
      </c>
      <c r="F30" s="33">
        <f t="shared" si="18"/>
        <v>170</v>
      </c>
      <c r="G30" s="49"/>
      <c r="H30" s="46">
        <v>10</v>
      </c>
      <c r="I30" s="32" t="str">
        <f t="shared" si="19"/>
        <v xml:space="preserve"> </v>
      </c>
      <c r="J30" s="33">
        <f t="shared" si="19"/>
        <v>340</v>
      </c>
      <c r="K30" s="45"/>
      <c r="L30" s="46">
        <v>15</v>
      </c>
      <c r="M30" s="32" t="str">
        <f t="shared" si="20"/>
        <v xml:space="preserve"> </v>
      </c>
      <c r="N30" s="33">
        <f t="shared" si="21"/>
        <v>480</v>
      </c>
      <c r="O30" s="83" t="str">
        <f t="shared" si="14"/>
        <v xml:space="preserve"> </v>
      </c>
      <c r="P30" s="32">
        <f t="shared" si="15"/>
        <v>30</v>
      </c>
      <c r="Q30" s="32" t="str">
        <f t="shared" si="16"/>
        <v xml:space="preserve"> </v>
      </c>
      <c r="R30" s="33">
        <f t="shared" si="17"/>
        <v>990</v>
      </c>
      <c r="S30" s="9"/>
      <c r="T30" s="9"/>
    </row>
    <row r="31" spans="1:20" ht="15" customHeight="1" x14ac:dyDescent="0.2">
      <c r="A31" s="63"/>
      <c r="B31" s="38" t="s">
        <v>83</v>
      </c>
      <c r="C31" s="45"/>
      <c r="D31" s="46"/>
      <c r="E31" s="32"/>
      <c r="F31" s="33"/>
      <c r="G31" s="49"/>
      <c r="H31" s="46"/>
      <c r="I31" s="32"/>
      <c r="J31" s="33"/>
      <c r="K31" s="45"/>
      <c r="L31" s="46"/>
      <c r="M31" s="32"/>
      <c r="N31" s="33"/>
      <c r="O31" s="83" t="str">
        <f t="shared" si="14"/>
        <v xml:space="preserve"> </v>
      </c>
      <c r="P31" s="32" t="str">
        <f t="shared" si="15"/>
        <v xml:space="preserve"> </v>
      </c>
      <c r="Q31" s="32" t="str">
        <f t="shared" si="16"/>
        <v xml:space="preserve"> </v>
      </c>
      <c r="R31" s="33" t="str">
        <f t="shared" si="17"/>
        <v xml:space="preserve"> </v>
      </c>
      <c r="S31" s="9"/>
      <c r="T31" s="9"/>
    </row>
    <row r="32" spans="1:20" ht="15" customHeight="1" thickBot="1" x14ac:dyDescent="0.25">
      <c r="A32" s="63"/>
      <c r="B32" s="38" t="s">
        <v>84</v>
      </c>
      <c r="C32" s="45"/>
      <c r="D32" s="46"/>
      <c r="E32" s="32" t="str">
        <f t="shared" si="18"/>
        <v xml:space="preserve"> </v>
      </c>
      <c r="F32" s="33" t="str">
        <f t="shared" si="18"/>
        <v xml:space="preserve"> </v>
      </c>
      <c r="G32" s="46"/>
      <c r="H32" s="46"/>
      <c r="I32" s="32" t="str">
        <f t="shared" si="19"/>
        <v xml:space="preserve"> </v>
      </c>
      <c r="J32" s="33" t="str">
        <f t="shared" si="19"/>
        <v xml:space="preserve"> </v>
      </c>
      <c r="K32" s="45"/>
      <c r="L32" s="46"/>
      <c r="M32" s="32" t="str">
        <f t="shared" si="20"/>
        <v xml:space="preserve"> </v>
      </c>
      <c r="N32" s="76" t="str">
        <f t="shared" si="21"/>
        <v xml:space="preserve"> </v>
      </c>
      <c r="O32" s="104" t="str">
        <f t="shared" si="14"/>
        <v xml:space="preserve"> </v>
      </c>
      <c r="P32" s="75" t="str">
        <f t="shared" si="15"/>
        <v xml:space="preserve"> </v>
      </c>
      <c r="Q32" s="75" t="str">
        <f t="shared" si="16"/>
        <v xml:space="preserve"> </v>
      </c>
      <c r="R32" s="76" t="str">
        <f t="shared" si="17"/>
        <v xml:space="preserve"> </v>
      </c>
      <c r="S32" s="9"/>
      <c r="T32" s="9"/>
    </row>
    <row r="33" spans="1:24" ht="15" customHeight="1" thickBot="1" x14ac:dyDescent="0.25">
      <c r="A33" s="294" t="s">
        <v>18</v>
      </c>
      <c r="B33" s="295"/>
      <c r="C33" s="68">
        <f>SUM(C7:C15)</f>
        <v>15</v>
      </c>
      <c r="D33" s="69">
        <f t="shared" ref="D33:R33" si="22">SUM(D7:D17)</f>
        <v>2</v>
      </c>
      <c r="E33" s="69">
        <f>SUM(E7:E15)</f>
        <v>510</v>
      </c>
      <c r="F33" s="72">
        <f t="shared" si="22"/>
        <v>68</v>
      </c>
      <c r="G33" s="68">
        <f>SUM(G7:G15)</f>
        <v>9</v>
      </c>
      <c r="H33" s="69">
        <f t="shared" si="22"/>
        <v>0</v>
      </c>
      <c r="I33" s="69">
        <f>SUM(I7:I15)</f>
        <v>306</v>
      </c>
      <c r="J33" s="72">
        <f t="shared" si="22"/>
        <v>0</v>
      </c>
      <c r="K33" s="68">
        <f>SUM(K7:K15)</f>
        <v>9</v>
      </c>
      <c r="L33" s="69">
        <f t="shared" si="22"/>
        <v>0</v>
      </c>
      <c r="M33" s="69">
        <f>SUM(M7:M15)</f>
        <v>288</v>
      </c>
      <c r="N33" s="72">
        <f t="shared" si="22"/>
        <v>0</v>
      </c>
      <c r="O33" s="105">
        <f>SUM(O7:O15)</f>
        <v>33</v>
      </c>
      <c r="P33" s="106">
        <f t="shared" si="22"/>
        <v>2</v>
      </c>
      <c r="Q33" s="106">
        <f>SUM(Q7:Q15)</f>
        <v>1104</v>
      </c>
      <c r="R33" s="107">
        <f t="shared" si="22"/>
        <v>68</v>
      </c>
      <c r="S33" s="9"/>
      <c r="T33" s="9"/>
    </row>
    <row r="34" spans="1:24" ht="15" customHeight="1" thickBot="1" x14ac:dyDescent="0.25">
      <c r="A34" s="296" t="s">
        <v>19</v>
      </c>
      <c r="B34" s="297"/>
      <c r="C34" s="18">
        <f t="shared" ref="C34:R34" si="23">SUM(C19:C32)</f>
        <v>6</v>
      </c>
      <c r="D34" s="19">
        <f t="shared" si="23"/>
        <v>7</v>
      </c>
      <c r="E34" s="19">
        <f t="shared" si="23"/>
        <v>204</v>
      </c>
      <c r="F34" s="20">
        <f t="shared" si="23"/>
        <v>238</v>
      </c>
      <c r="G34" s="18">
        <f t="shared" si="23"/>
        <v>8</v>
      </c>
      <c r="H34" s="19">
        <f t="shared" si="23"/>
        <v>13</v>
      </c>
      <c r="I34" s="19">
        <f t="shared" si="23"/>
        <v>272</v>
      </c>
      <c r="J34" s="20">
        <f t="shared" si="23"/>
        <v>442</v>
      </c>
      <c r="K34" s="18">
        <f t="shared" si="23"/>
        <v>6</v>
      </c>
      <c r="L34" s="19">
        <f t="shared" si="23"/>
        <v>15</v>
      </c>
      <c r="M34" s="19">
        <f t="shared" si="23"/>
        <v>192</v>
      </c>
      <c r="N34" s="20">
        <f t="shared" si="23"/>
        <v>480</v>
      </c>
      <c r="O34" s="18">
        <f t="shared" si="23"/>
        <v>20</v>
      </c>
      <c r="P34" s="19">
        <f t="shared" si="23"/>
        <v>35</v>
      </c>
      <c r="Q34" s="19">
        <f t="shared" si="23"/>
        <v>668</v>
      </c>
      <c r="R34" s="20">
        <f t="shared" si="23"/>
        <v>1160</v>
      </c>
      <c r="S34" s="21"/>
      <c r="T34" s="21"/>
    </row>
    <row r="35" spans="1:24" ht="15" customHeight="1" thickTop="1" thickBot="1" x14ac:dyDescent="0.25">
      <c r="A35" s="286" t="s">
        <v>20</v>
      </c>
      <c r="B35" s="287"/>
      <c r="C35" s="22">
        <f>C33+C34</f>
        <v>21</v>
      </c>
      <c r="D35" s="23">
        <f t="shared" ref="D35:R35" si="24">D33+D34</f>
        <v>9</v>
      </c>
      <c r="E35" s="23">
        <f t="shared" si="24"/>
        <v>714</v>
      </c>
      <c r="F35" s="24">
        <f t="shared" si="24"/>
        <v>306</v>
      </c>
      <c r="G35" s="22">
        <f t="shared" si="24"/>
        <v>17</v>
      </c>
      <c r="H35" s="23">
        <f t="shared" si="24"/>
        <v>13</v>
      </c>
      <c r="I35" s="23">
        <f t="shared" si="24"/>
        <v>578</v>
      </c>
      <c r="J35" s="24">
        <f t="shared" si="24"/>
        <v>442</v>
      </c>
      <c r="K35" s="22">
        <f t="shared" si="24"/>
        <v>15</v>
      </c>
      <c r="L35" s="23">
        <f t="shared" si="24"/>
        <v>15</v>
      </c>
      <c r="M35" s="23">
        <f t="shared" si="24"/>
        <v>480</v>
      </c>
      <c r="N35" s="24">
        <f t="shared" si="24"/>
        <v>480</v>
      </c>
      <c r="O35" s="22">
        <f t="shared" si="24"/>
        <v>53</v>
      </c>
      <c r="P35" s="23">
        <f t="shared" si="24"/>
        <v>37</v>
      </c>
      <c r="Q35" s="23">
        <f t="shared" si="24"/>
        <v>1772</v>
      </c>
      <c r="R35" s="24">
        <f t="shared" si="24"/>
        <v>1228</v>
      </c>
      <c r="S35" s="25"/>
      <c r="T35" s="25"/>
    </row>
    <row r="36" spans="1:24" ht="15" customHeight="1" thickTop="1" thickBot="1" x14ac:dyDescent="0.25">
      <c r="A36" s="288"/>
      <c r="B36" s="289"/>
      <c r="C36" s="290">
        <f>C35+D35</f>
        <v>30</v>
      </c>
      <c r="D36" s="291"/>
      <c r="E36" s="284">
        <f>E35+F35</f>
        <v>1020</v>
      </c>
      <c r="F36" s="285"/>
      <c r="G36" s="290">
        <f>G35+H35</f>
        <v>30</v>
      </c>
      <c r="H36" s="291"/>
      <c r="I36" s="284">
        <f>I35+J35</f>
        <v>1020</v>
      </c>
      <c r="J36" s="285"/>
      <c r="K36" s="290">
        <f>K35+L35</f>
        <v>30</v>
      </c>
      <c r="L36" s="291"/>
      <c r="M36" s="284">
        <f>M35+N35</f>
        <v>960</v>
      </c>
      <c r="N36" s="285"/>
      <c r="O36" s="290">
        <f>O35+P35</f>
        <v>90</v>
      </c>
      <c r="P36" s="291"/>
      <c r="Q36" s="284">
        <f>Q35+R35</f>
        <v>3000</v>
      </c>
      <c r="R36" s="285"/>
      <c r="S36" s="25"/>
      <c r="T36" s="25"/>
    </row>
    <row r="37" spans="1:24" ht="15" customHeight="1" thickTop="1" x14ac:dyDescent="0.2">
      <c r="A37" s="26"/>
      <c r="B37" s="58"/>
      <c r="C37" s="27"/>
      <c r="D37" s="27"/>
      <c r="E37" s="27"/>
      <c r="F37" s="27"/>
      <c r="G37" s="27"/>
      <c r="H37" s="27"/>
      <c r="I37" s="27"/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35.450000000000003" customHeight="1" x14ac:dyDescent="0.2">
      <c r="B38" s="278" t="s">
        <v>135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1"/>
      <c r="V38" s="2"/>
      <c r="W38" s="2"/>
      <c r="X38" s="2"/>
    </row>
    <row r="39" spans="1:24" ht="15" customHeight="1" x14ac:dyDescent="0.2">
      <c r="B39" s="58" t="s">
        <v>76</v>
      </c>
    </row>
    <row r="40" spans="1:24" ht="15" customHeight="1" x14ac:dyDescent="0.2">
      <c r="B40" s="59" t="s">
        <v>77</v>
      </c>
    </row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</sheetData>
  <mergeCells count="29">
    <mergeCell ref="O5:P5"/>
    <mergeCell ref="Q5:R5"/>
    <mergeCell ref="A6:B6"/>
    <mergeCell ref="K4:N4"/>
    <mergeCell ref="O4:R4"/>
    <mergeCell ref="C5:D5"/>
    <mergeCell ref="E5:F5"/>
    <mergeCell ref="G5:H5"/>
    <mergeCell ref="I5:J5"/>
    <mergeCell ref="K5:L5"/>
    <mergeCell ref="M5:N5"/>
    <mergeCell ref="A1:G1"/>
    <mergeCell ref="A2:G2"/>
    <mergeCell ref="A4:B5"/>
    <mergeCell ref="C4:F4"/>
    <mergeCell ref="G4:J4"/>
    <mergeCell ref="B38:R38"/>
    <mergeCell ref="A18:B18"/>
    <mergeCell ref="A33:B33"/>
    <mergeCell ref="A34:B34"/>
    <mergeCell ref="A35:B36"/>
    <mergeCell ref="C36:D36"/>
    <mergeCell ref="G36:H36"/>
    <mergeCell ref="I36:J36"/>
    <mergeCell ref="O36:P36"/>
    <mergeCell ref="Q36:R36"/>
    <mergeCell ref="K36:L36"/>
    <mergeCell ref="M36:N36"/>
    <mergeCell ref="E36:F36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4"/>
  <sheetViews>
    <sheetView workbookViewId="0">
      <selection activeCell="O17" sqref="O17"/>
    </sheetView>
  </sheetViews>
  <sheetFormatPr defaultColWidth="9.140625" defaultRowHeight="12.75" x14ac:dyDescent="0.2"/>
  <cols>
    <col min="1" max="1" width="3.42578125" style="1" customWidth="1"/>
    <col min="2" max="2" width="40.8554687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300" t="s">
        <v>23</v>
      </c>
      <c r="B1" s="301"/>
      <c r="C1" s="301"/>
      <c r="D1" s="301"/>
      <c r="E1" s="301"/>
      <c r="F1" s="301"/>
      <c r="G1" s="301"/>
    </row>
    <row r="2" spans="1:20" ht="15" customHeight="1" x14ac:dyDescent="0.2">
      <c r="A2" s="302" t="s">
        <v>40</v>
      </c>
      <c r="B2" s="303"/>
      <c r="C2" s="303"/>
      <c r="D2" s="303"/>
      <c r="E2" s="303"/>
      <c r="F2" s="303"/>
      <c r="G2" s="303"/>
    </row>
    <row r="3" spans="1:20" ht="15" customHeight="1" thickBot="1" x14ac:dyDescent="0.25">
      <c r="A3" s="60"/>
      <c r="B3" s="61"/>
    </row>
    <row r="4" spans="1:20" ht="15" customHeight="1" thickTop="1" x14ac:dyDescent="0.2">
      <c r="A4" s="304" t="s">
        <v>0</v>
      </c>
      <c r="B4" s="305"/>
      <c r="C4" s="308" t="s">
        <v>1</v>
      </c>
      <c r="D4" s="309"/>
      <c r="E4" s="309"/>
      <c r="F4" s="310"/>
      <c r="G4" s="311" t="s">
        <v>2</v>
      </c>
      <c r="H4" s="309"/>
      <c r="I4" s="309"/>
      <c r="J4" s="309"/>
      <c r="K4" s="308" t="s">
        <v>3</v>
      </c>
      <c r="L4" s="309"/>
      <c r="M4" s="309"/>
      <c r="N4" s="310"/>
      <c r="O4" s="312" t="s">
        <v>5</v>
      </c>
      <c r="P4" s="313"/>
      <c r="Q4" s="313"/>
      <c r="R4" s="314"/>
      <c r="S4" s="4"/>
      <c r="T4" s="4"/>
    </row>
    <row r="5" spans="1:20" ht="15" customHeight="1" x14ac:dyDescent="0.2">
      <c r="A5" s="306"/>
      <c r="B5" s="307"/>
      <c r="C5" s="279" t="s">
        <v>6</v>
      </c>
      <c r="D5" s="280"/>
      <c r="E5" s="281" t="s">
        <v>7</v>
      </c>
      <c r="F5" s="282"/>
      <c r="G5" s="283" t="s">
        <v>6</v>
      </c>
      <c r="H5" s="280"/>
      <c r="I5" s="281" t="s">
        <v>7</v>
      </c>
      <c r="J5" s="283"/>
      <c r="K5" s="279" t="s">
        <v>6</v>
      </c>
      <c r="L5" s="280"/>
      <c r="M5" s="281" t="s">
        <v>7</v>
      </c>
      <c r="N5" s="282"/>
      <c r="O5" s="279" t="s">
        <v>6</v>
      </c>
      <c r="P5" s="280"/>
      <c r="Q5" s="281" t="s">
        <v>7</v>
      </c>
      <c r="R5" s="282"/>
      <c r="S5" s="4"/>
      <c r="T5" s="4"/>
    </row>
    <row r="6" spans="1:20" ht="15" customHeight="1" thickBot="1" x14ac:dyDescent="0.25">
      <c r="A6" s="292" t="s">
        <v>8</v>
      </c>
      <c r="B6" s="29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5" t="s">
        <v>9</v>
      </c>
      <c r="P6" s="96" t="s">
        <v>10</v>
      </c>
      <c r="Q6" s="96" t="s">
        <v>9</v>
      </c>
      <c r="R6" s="97" t="s">
        <v>10</v>
      </c>
      <c r="S6" s="4"/>
      <c r="T6" s="4"/>
    </row>
    <row r="7" spans="1:20" ht="15" customHeight="1" x14ac:dyDescent="0.2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4">
        <f t="shared" ref="O7:O12" si="0">IF(C7+G7+K7&gt;0,C7+G7+K7, " ")</f>
        <v>7</v>
      </c>
      <c r="P7" s="94" t="str">
        <f t="shared" ref="P7:P13" si="1">IF(D7+H7+L7&gt;0, D7+H7+L7, " ")</f>
        <v xml:space="preserve"> </v>
      </c>
      <c r="Q7" s="94">
        <f>IF(O7&lt;&gt;" ", (IF(E7&lt;&gt;" ", E7, 0)+IF(I7&lt;&gt;" ", I7, 0)+IF(M7&lt;&gt;" ", M7, 0)), " ")</f>
        <v>234</v>
      </c>
      <c r="R7" s="102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3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3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3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3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3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7" t="s">
        <v>131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3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6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>IF(K14&gt;0,K14*32, " ")</f>
        <v xml:space="preserve"> </v>
      </c>
      <c r="N14" s="33" t="str">
        <f>IF(L14&gt;0,L14*32, " ")</f>
        <v xml:space="preserve"> </v>
      </c>
      <c r="O14" s="31">
        <f t="shared" ref="O14" si="8">IF(C14+G14+K14&gt;0,C14+G14+K14, " ")</f>
        <v>2</v>
      </c>
      <c r="P14" s="32" t="str">
        <f t="shared" ref="P14" si="9">IF(D14+H14+L14&gt;0, D14+H14+L14, " ")</f>
        <v xml:space="preserve"> </v>
      </c>
      <c r="Q14" s="32">
        <f t="shared" ref="Q14:R17" si="10">IF(O14&lt;&gt;" ", (IF(E14&lt;&gt;" ", E14, 0)+IF(I14&lt;&gt;" ", I14, 0)+IF(M14&lt;&gt;" ", M14, 0)), " ")</f>
        <v>68</v>
      </c>
      <c r="R14" s="33" t="str">
        <f t="shared" ref="R14" si="11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132</v>
      </c>
      <c r="C15" s="39">
        <v>1</v>
      </c>
      <c r="D15" s="40"/>
      <c r="E15" s="32">
        <f t="shared" ref="E15:E16" si="12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ref="M15:N17" si="13">IF(K15&gt;0,K15*32, " ")</f>
        <v>32</v>
      </c>
      <c r="N15" s="33"/>
      <c r="O15" s="272">
        <f>SUM(C15,G15,K15)</f>
        <v>3</v>
      </c>
      <c r="P15" s="82"/>
      <c r="Q15" s="94">
        <f t="shared" si="10"/>
        <v>100</v>
      </c>
      <c r="R15" s="110"/>
      <c r="S15" s="9"/>
      <c r="T15" s="9"/>
    </row>
    <row r="16" spans="1:20" ht="15" customHeight="1" x14ac:dyDescent="0.2">
      <c r="A16" s="62">
        <v>10</v>
      </c>
      <c r="B16" s="271" t="s">
        <v>133</v>
      </c>
      <c r="C16" s="39">
        <v>1</v>
      </c>
      <c r="D16" s="40"/>
      <c r="E16" s="32">
        <f t="shared" si="12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13"/>
        <v xml:space="preserve"> </v>
      </c>
      <c r="N16" s="33"/>
      <c r="O16" s="31">
        <v>2</v>
      </c>
      <c r="P16" s="270"/>
      <c r="Q16" s="32">
        <f t="shared" si="10"/>
        <v>68</v>
      </c>
      <c r="R16" s="269"/>
      <c r="S16" s="9"/>
      <c r="T16" s="9"/>
    </row>
    <row r="17" spans="1:20" ht="15" customHeight="1" thickBot="1" x14ac:dyDescent="0.25">
      <c r="A17" s="62">
        <v>11</v>
      </c>
      <c r="B17" s="38" t="s">
        <v>134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13"/>
        <v>32</v>
      </c>
      <c r="N17" s="33" t="str">
        <f t="shared" si="13"/>
        <v xml:space="preserve"> </v>
      </c>
      <c r="O17" s="31">
        <v>1</v>
      </c>
      <c r="P17" s="75" t="str">
        <f t="shared" ref="P17" si="14">IF(D17+H17+L17&gt;0, D17+H17+L17, " ")</f>
        <v xml:space="preserve"> </v>
      </c>
      <c r="Q17" s="32">
        <f t="shared" si="10"/>
        <v>32</v>
      </c>
      <c r="R17" s="76" t="str">
        <f t="shared" si="10"/>
        <v xml:space="preserve"> </v>
      </c>
      <c r="S17" s="9"/>
      <c r="T17" s="9"/>
    </row>
    <row r="18" spans="1:20" ht="15" customHeight="1" thickBot="1" x14ac:dyDescent="0.25">
      <c r="A18" s="298" t="s">
        <v>17</v>
      </c>
      <c r="B18" s="29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4" t="s">
        <v>24</v>
      </c>
      <c r="C19" s="77">
        <v>2</v>
      </c>
      <c r="D19" s="44"/>
      <c r="E19" s="29">
        <f t="shared" ref="E19:F22" si="15">IF(C19&gt;0,C19*34, " ")</f>
        <v>68</v>
      </c>
      <c r="F19" s="30" t="str">
        <f t="shared" si="15"/>
        <v xml:space="preserve"> </v>
      </c>
      <c r="G19" s="57">
        <v>3</v>
      </c>
      <c r="H19" s="44"/>
      <c r="I19" s="29">
        <f t="shared" ref="I19:J22" si="16">IF(G19&gt;0,G19*34, " ")</f>
        <v>102</v>
      </c>
      <c r="J19" s="30" t="str">
        <f t="shared" si="16"/>
        <v xml:space="preserve"> </v>
      </c>
      <c r="K19" s="70"/>
      <c r="L19" s="71"/>
      <c r="M19" s="29" t="str">
        <f t="shared" ref="M19:N22" si="17">IF(K19&gt;0,K19*32, " ")</f>
        <v xml:space="preserve"> </v>
      </c>
      <c r="N19" s="30" t="str">
        <f t="shared" si="17"/>
        <v xml:space="preserve"> </v>
      </c>
      <c r="O19" s="84">
        <f>IF(C19+G19+K19&gt;0,C19+G19+K19, " ")</f>
        <v>5</v>
      </c>
      <c r="P19" s="94" t="str">
        <f>IF(D19+H19+L19&gt;0, D19+H19+L19, " ")</f>
        <v xml:space="preserve"> </v>
      </c>
      <c r="Q19" s="94">
        <f t="shared" ref="Q19:R31" si="18">IF(O19&lt;&gt;" ", (IF(E19&lt;&gt;" ", E19, 0)+IF(I19&lt;&gt;" ", I19, 0)+IF(M19&lt;&gt;" ", M19, 0)), " ")</f>
        <v>170</v>
      </c>
      <c r="R19" s="103" t="str">
        <f t="shared" si="18"/>
        <v xml:space="preserve"> </v>
      </c>
      <c r="S19" s="9"/>
      <c r="T19" s="9"/>
    </row>
    <row r="20" spans="1:20" ht="15" customHeight="1" x14ac:dyDescent="0.2">
      <c r="A20" s="62">
        <v>2</v>
      </c>
      <c r="B20" s="54" t="s">
        <v>25</v>
      </c>
      <c r="C20" s="45"/>
      <c r="D20" s="46">
        <v>2</v>
      </c>
      <c r="E20" s="32" t="str">
        <f t="shared" si="15"/>
        <v xml:space="preserve"> </v>
      </c>
      <c r="F20" s="33">
        <f t="shared" si="15"/>
        <v>68</v>
      </c>
      <c r="G20" s="49"/>
      <c r="H20" s="46"/>
      <c r="I20" s="32" t="str">
        <f t="shared" si="16"/>
        <v xml:space="preserve"> </v>
      </c>
      <c r="J20" s="33" t="str">
        <f t="shared" si="16"/>
        <v xml:space="preserve"> </v>
      </c>
      <c r="K20" s="45"/>
      <c r="L20" s="46"/>
      <c r="M20" s="32" t="str">
        <f t="shared" si="17"/>
        <v xml:space="preserve"> </v>
      </c>
      <c r="N20" s="33" t="str">
        <f t="shared" si="17"/>
        <v xml:space="preserve"> </v>
      </c>
      <c r="O20" s="83" t="str">
        <f t="shared" ref="O20:O31" si="19">IF(C20+G20+K20&gt;0,C20+G20+K20, " ")</f>
        <v xml:space="preserve"> </v>
      </c>
      <c r="P20" s="32">
        <f t="shared" ref="P20:P31" si="20">IF(D20+H20+L20&gt;0, D20+H20+L20, " ")</f>
        <v>2</v>
      </c>
      <c r="Q20" s="32" t="str">
        <f t="shared" si="18"/>
        <v xml:space="preserve"> </v>
      </c>
      <c r="R20" s="33">
        <f t="shared" si="18"/>
        <v>68</v>
      </c>
      <c r="S20" s="9"/>
      <c r="T20" s="9"/>
    </row>
    <row r="21" spans="1:20" ht="15" customHeight="1" x14ac:dyDescent="0.2">
      <c r="A21" s="62">
        <v>3</v>
      </c>
      <c r="B21" s="54" t="s">
        <v>69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3">
        <f t="shared" si="19"/>
        <v>2</v>
      </c>
      <c r="P21" s="32" t="str">
        <f t="shared" si="20"/>
        <v xml:space="preserve"> </v>
      </c>
      <c r="Q21" s="32">
        <f t="shared" si="18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">
      <c r="A22" s="62">
        <v>4</v>
      </c>
      <c r="B22" s="55" t="s">
        <v>42</v>
      </c>
      <c r="C22" s="45">
        <v>2</v>
      </c>
      <c r="D22" s="46"/>
      <c r="E22" s="32">
        <f t="shared" si="15"/>
        <v>68</v>
      </c>
      <c r="F22" s="33" t="str">
        <f t="shared" si="15"/>
        <v xml:space="preserve"> </v>
      </c>
      <c r="G22" s="49"/>
      <c r="H22" s="46"/>
      <c r="I22" s="32" t="str">
        <f t="shared" si="16"/>
        <v xml:space="preserve"> </v>
      </c>
      <c r="J22" s="33" t="str">
        <f t="shared" si="16"/>
        <v xml:space="preserve"> </v>
      </c>
      <c r="K22" s="80"/>
      <c r="L22" s="46"/>
      <c r="M22" s="79" t="str">
        <f t="shared" si="17"/>
        <v xml:space="preserve"> </v>
      </c>
      <c r="N22" s="33" t="str">
        <f t="shared" si="17"/>
        <v xml:space="preserve"> </v>
      </c>
      <c r="O22" s="83">
        <f t="shared" si="19"/>
        <v>2</v>
      </c>
      <c r="P22" s="32" t="str">
        <f t="shared" si="20"/>
        <v xml:space="preserve"> </v>
      </c>
      <c r="Q22" s="32">
        <f t="shared" si="18"/>
        <v>68</v>
      </c>
      <c r="R22" s="33" t="str">
        <f t="shared" si="18"/>
        <v xml:space="preserve"> </v>
      </c>
      <c r="S22" s="9"/>
      <c r="T22" s="9"/>
    </row>
    <row r="23" spans="1:20" ht="15" customHeight="1" x14ac:dyDescent="0.2">
      <c r="A23" s="62">
        <v>5</v>
      </c>
      <c r="B23" s="54" t="s">
        <v>26</v>
      </c>
      <c r="C23" s="45"/>
      <c r="D23" s="46"/>
      <c r="E23" s="32" t="str">
        <f t="shared" ref="E23:F31" si="21">IF(C23&gt;0,C23*34, " ")</f>
        <v xml:space="preserve"> </v>
      </c>
      <c r="F23" s="33" t="str">
        <f t="shared" si="21"/>
        <v xml:space="preserve"> </v>
      </c>
      <c r="G23" s="49">
        <v>2</v>
      </c>
      <c r="H23" s="46"/>
      <c r="I23" s="32">
        <f t="shared" ref="I23:J31" si="22">IF(G23&gt;0,G23*34, " ")</f>
        <v>68</v>
      </c>
      <c r="J23" s="33" t="str">
        <f t="shared" si="22"/>
        <v xml:space="preserve"> </v>
      </c>
      <c r="K23" s="45"/>
      <c r="L23" s="46"/>
      <c r="M23" s="32" t="str">
        <f t="shared" ref="M23:N31" si="23">IF(K23&gt;0,K23*32, " ")</f>
        <v xml:space="preserve"> </v>
      </c>
      <c r="N23" s="33" t="str">
        <f t="shared" si="23"/>
        <v xml:space="preserve"> </v>
      </c>
      <c r="O23" s="83">
        <f t="shared" si="19"/>
        <v>2</v>
      </c>
      <c r="P23" s="32" t="str">
        <f t="shared" si="20"/>
        <v xml:space="preserve"> </v>
      </c>
      <c r="Q23" s="32">
        <f t="shared" si="18"/>
        <v>68</v>
      </c>
      <c r="R23" s="33" t="str">
        <f t="shared" si="18"/>
        <v xml:space="preserve"> </v>
      </c>
      <c r="S23" s="9"/>
      <c r="T23" s="9"/>
    </row>
    <row r="24" spans="1:20" ht="15" customHeight="1" x14ac:dyDescent="0.2">
      <c r="A24" s="62">
        <v>6</v>
      </c>
      <c r="B24" s="54" t="s">
        <v>48</v>
      </c>
      <c r="C24" s="45"/>
      <c r="D24" s="46"/>
      <c r="E24" s="32" t="str">
        <f>IF(C24&gt;0,C24*34, " ")</f>
        <v xml:space="preserve"> </v>
      </c>
      <c r="F24" s="33" t="str">
        <f>IF(D24&gt;0,D24*34, " ")</f>
        <v xml:space="preserve"> </v>
      </c>
      <c r="G24" s="49"/>
      <c r="H24" s="46">
        <v>2</v>
      </c>
      <c r="I24" s="32" t="str">
        <f>IF(G24&gt;0,G24*34, " ")</f>
        <v xml:space="preserve"> </v>
      </c>
      <c r="J24" s="33">
        <f>IF(H24&gt;0,H24*34, " ")</f>
        <v>68</v>
      </c>
      <c r="K24" s="45"/>
      <c r="L24" s="46"/>
      <c r="M24" s="32" t="str">
        <f>IF(K24&gt;0,K24*32, " ")</f>
        <v xml:space="preserve"> </v>
      </c>
      <c r="N24" s="33" t="str">
        <f>IF(L24&gt;0,L24*32, " ")</f>
        <v xml:space="preserve"> </v>
      </c>
      <c r="O24" s="83" t="str">
        <f t="shared" si="19"/>
        <v xml:space="preserve"> </v>
      </c>
      <c r="P24" s="32">
        <f t="shared" si="20"/>
        <v>2</v>
      </c>
      <c r="Q24" s="32" t="str">
        <f t="shared" si="18"/>
        <v xml:space="preserve"> </v>
      </c>
      <c r="R24" s="33">
        <f t="shared" si="18"/>
        <v>68</v>
      </c>
      <c r="S24" s="9"/>
      <c r="T24" s="9"/>
    </row>
    <row r="25" spans="1:20" ht="15" customHeight="1" x14ac:dyDescent="0.2">
      <c r="A25" s="62">
        <v>7</v>
      </c>
      <c r="B25" s="55" t="s">
        <v>44</v>
      </c>
      <c r="C25" s="45"/>
      <c r="D25" s="46"/>
      <c r="E25" s="32" t="str">
        <f t="shared" si="21"/>
        <v xml:space="preserve"> </v>
      </c>
      <c r="F25" s="33" t="str">
        <f t="shared" si="21"/>
        <v xml:space="preserve"> </v>
      </c>
      <c r="G25" s="49">
        <v>1</v>
      </c>
      <c r="H25" s="46">
        <v>1</v>
      </c>
      <c r="I25" s="32">
        <f t="shared" si="22"/>
        <v>34</v>
      </c>
      <c r="J25" s="33">
        <f t="shared" si="22"/>
        <v>34</v>
      </c>
      <c r="K25" s="45"/>
      <c r="L25" s="46"/>
      <c r="M25" s="32" t="str">
        <f t="shared" si="23"/>
        <v xml:space="preserve"> </v>
      </c>
      <c r="N25" s="33" t="str">
        <f t="shared" si="23"/>
        <v xml:space="preserve"> </v>
      </c>
      <c r="O25" s="83">
        <f t="shared" si="19"/>
        <v>1</v>
      </c>
      <c r="P25" s="32">
        <f t="shared" si="20"/>
        <v>1</v>
      </c>
      <c r="Q25" s="32">
        <f t="shared" si="18"/>
        <v>34</v>
      </c>
      <c r="R25" s="33">
        <f t="shared" si="18"/>
        <v>34</v>
      </c>
      <c r="S25" s="9"/>
      <c r="T25" s="9"/>
    </row>
    <row r="26" spans="1:20" ht="15" customHeight="1" x14ac:dyDescent="0.2">
      <c r="A26" s="62">
        <v>8</v>
      </c>
      <c r="B26" s="54" t="s">
        <v>65</v>
      </c>
      <c r="C26" s="45"/>
      <c r="D26" s="46"/>
      <c r="E26" s="32" t="str">
        <f t="shared" si="21"/>
        <v xml:space="preserve"> </v>
      </c>
      <c r="F26" s="33" t="str">
        <f t="shared" si="21"/>
        <v xml:space="preserve"> </v>
      </c>
      <c r="G26" s="49">
        <v>2</v>
      </c>
      <c r="H26" s="46"/>
      <c r="I26" s="32">
        <f t="shared" si="22"/>
        <v>68</v>
      </c>
      <c r="J26" s="33" t="str">
        <f t="shared" si="22"/>
        <v xml:space="preserve"> </v>
      </c>
      <c r="K26" s="45">
        <v>2</v>
      </c>
      <c r="L26" s="46"/>
      <c r="M26" s="32">
        <f t="shared" si="23"/>
        <v>64</v>
      </c>
      <c r="N26" s="33" t="str">
        <f t="shared" si="23"/>
        <v xml:space="preserve"> </v>
      </c>
      <c r="O26" s="83">
        <f t="shared" si="19"/>
        <v>4</v>
      </c>
      <c r="P26" s="32" t="str">
        <f t="shared" si="20"/>
        <v xml:space="preserve"> </v>
      </c>
      <c r="Q26" s="32">
        <f t="shared" si="18"/>
        <v>132</v>
      </c>
      <c r="R26" s="33" t="str">
        <f t="shared" si="18"/>
        <v xml:space="preserve"> </v>
      </c>
      <c r="S26" s="9"/>
      <c r="T26" s="9"/>
    </row>
    <row r="27" spans="1:20" ht="15" customHeight="1" x14ac:dyDescent="0.2">
      <c r="A27" s="62">
        <v>9</v>
      </c>
      <c r="B27" s="64" t="s">
        <v>41</v>
      </c>
      <c r="C27" s="45"/>
      <c r="D27" s="46"/>
      <c r="E27" s="32" t="str">
        <f t="shared" si="21"/>
        <v xml:space="preserve"> </v>
      </c>
      <c r="F27" s="33" t="str">
        <f t="shared" si="21"/>
        <v xml:space="preserve"> </v>
      </c>
      <c r="G27" s="49"/>
      <c r="H27" s="46"/>
      <c r="I27" s="32" t="str">
        <f t="shared" si="22"/>
        <v xml:space="preserve"> </v>
      </c>
      <c r="J27" s="33" t="str">
        <f t="shared" si="22"/>
        <v xml:space="preserve"> </v>
      </c>
      <c r="K27" s="45">
        <v>2</v>
      </c>
      <c r="L27" s="46"/>
      <c r="M27" s="32">
        <f t="shared" si="23"/>
        <v>64</v>
      </c>
      <c r="N27" s="33" t="str">
        <f t="shared" si="23"/>
        <v xml:space="preserve"> </v>
      </c>
      <c r="O27" s="83">
        <f t="shared" si="19"/>
        <v>2</v>
      </c>
      <c r="P27" s="32" t="str">
        <f t="shared" si="20"/>
        <v xml:space="preserve"> </v>
      </c>
      <c r="Q27" s="32">
        <f t="shared" si="18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">
      <c r="A28" s="62">
        <v>10</v>
      </c>
      <c r="B28" s="56" t="s">
        <v>30</v>
      </c>
      <c r="C28" s="45"/>
      <c r="D28" s="46"/>
      <c r="E28" s="32" t="str">
        <f t="shared" si="21"/>
        <v xml:space="preserve"> </v>
      </c>
      <c r="F28" s="33" t="str">
        <f t="shared" si="21"/>
        <v xml:space="preserve"> </v>
      </c>
      <c r="G28" s="49"/>
      <c r="H28" s="46"/>
      <c r="I28" s="32" t="str">
        <f t="shared" si="22"/>
        <v xml:space="preserve"> </v>
      </c>
      <c r="J28" s="33" t="str">
        <f t="shared" si="22"/>
        <v xml:space="preserve"> </v>
      </c>
      <c r="K28" s="45">
        <v>2</v>
      </c>
      <c r="L28" s="46"/>
      <c r="M28" s="32">
        <f t="shared" si="23"/>
        <v>64</v>
      </c>
      <c r="N28" s="33" t="str">
        <f t="shared" si="23"/>
        <v xml:space="preserve"> </v>
      </c>
      <c r="O28" s="83">
        <f t="shared" si="19"/>
        <v>2</v>
      </c>
      <c r="P28" s="32" t="str">
        <f t="shared" si="20"/>
        <v xml:space="preserve"> </v>
      </c>
      <c r="Q28" s="32">
        <f t="shared" si="18"/>
        <v>64</v>
      </c>
      <c r="R28" s="33" t="str">
        <f t="shared" si="18"/>
        <v xml:space="preserve"> </v>
      </c>
      <c r="S28" s="9"/>
      <c r="T28" s="9"/>
    </row>
    <row r="29" spans="1:20" ht="15" customHeight="1" x14ac:dyDescent="0.2">
      <c r="A29" s="62">
        <v>11</v>
      </c>
      <c r="B29" s="38" t="s">
        <v>29</v>
      </c>
      <c r="C29" s="45"/>
      <c r="D29" s="46">
        <v>5</v>
      </c>
      <c r="E29" s="32" t="str">
        <f t="shared" si="21"/>
        <v xml:space="preserve"> </v>
      </c>
      <c r="F29" s="33">
        <f t="shared" si="21"/>
        <v>170</v>
      </c>
      <c r="G29" s="49"/>
      <c r="H29" s="46">
        <v>10</v>
      </c>
      <c r="I29" s="32" t="str">
        <f t="shared" si="22"/>
        <v xml:space="preserve"> </v>
      </c>
      <c r="J29" s="33">
        <f t="shared" si="22"/>
        <v>340</v>
      </c>
      <c r="K29" s="45"/>
      <c r="L29" s="46">
        <v>15</v>
      </c>
      <c r="M29" s="32" t="str">
        <f t="shared" si="23"/>
        <v xml:space="preserve"> </v>
      </c>
      <c r="N29" s="33">
        <f t="shared" si="23"/>
        <v>480</v>
      </c>
      <c r="O29" s="83" t="str">
        <f t="shared" si="19"/>
        <v xml:space="preserve"> </v>
      </c>
      <c r="P29" s="32">
        <f t="shared" si="20"/>
        <v>30</v>
      </c>
      <c r="Q29" s="32" t="str">
        <f t="shared" si="18"/>
        <v xml:space="preserve"> </v>
      </c>
      <c r="R29" s="33">
        <f t="shared" si="18"/>
        <v>990</v>
      </c>
      <c r="S29" s="9"/>
      <c r="T29" s="9"/>
    </row>
    <row r="30" spans="1:20" ht="15" customHeight="1" x14ac:dyDescent="0.2">
      <c r="A30" s="63"/>
      <c r="B30" s="38" t="s">
        <v>83</v>
      </c>
      <c r="C30" s="45"/>
      <c r="D30" s="46"/>
      <c r="E30" s="32"/>
      <c r="F30" s="33"/>
      <c r="G30" s="49"/>
      <c r="H30" s="46"/>
      <c r="I30" s="32"/>
      <c r="J30" s="33"/>
      <c r="K30" s="45"/>
      <c r="L30" s="46"/>
      <c r="M30" s="32"/>
      <c r="N30" s="33"/>
      <c r="O30" s="83" t="str">
        <f t="shared" si="19"/>
        <v xml:space="preserve"> </v>
      </c>
      <c r="P30" s="32" t="str">
        <f t="shared" si="20"/>
        <v xml:space="preserve"> </v>
      </c>
      <c r="Q30" s="32" t="str">
        <f t="shared" si="18"/>
        <v xml:space="preserve"> </v>
      </c>
      <c r="R30" s="33" t="str">
        <f t="shared" si="18"/>
        <v xml:space="preserve"> </v>
      </c>
      <c r="S30" s="9"/>
      <c r="T30" s="9"/>
    </row>
    <row r="31" spans="1:20" ht="15" customHeight="1" thickBot="1" x14ac:dyDescent="0.25">
      <c r="A31" s="63"/>
      <c r="B31" s="38" t="s">
        <v>84</v>
      </c>
      <c r="C31" s="45"/>
      <c r="D31" s="46"/>
      <c r="E31" s="32" t="str">
        <f t="shared" si="21"/>
        <v xml:space="preserve"> </v>
      </c>
      <c r="F31" s="33" t="str">
        <f t="shared" si="21"/>
        <v xml:space="preserve"> </v>
      </c>
      <c r="G31" s="46"/>
      <c r="H31" s="46"/>
      <c r="I31" s="32" t="str">
        <f t="shared" si="22"/>
        <v xml:space="preserve"> </v>
      </c>
      <c r="J31" s="33" t="str">
        <f t="shared" si="22"/>
        <v xml:space="preserve"> </v>
      </c>
      <c r="K31" s="45"/>
      <c r="L31" s="46"/>
      <c r="M31" s="32" t="str">
        <f t="shared" si="23"/>
        <v xml:space="preserve"> </v>
      </c>
      <c r="N31" s="76" t="str">
        <f t="shared" si="23"/>
        <v xml:space="preserve"> </v>
      </c>
      <c r="O31" s="98" t="str">
        <f t="shared" si="19"/>
        <v xml:space="preserve"> </v>
      </c>
      <c r="P31" s="75" t="str">
        <f t="shared" si="20"/>
        <v xml:space="preserve"> </v>
      </c>
      <c r="Q31" s="75" t="str">
        <f t="shared" si="18"/>
        <v xml:space="preserve"> </v>
      </c>
      <c r="R31" s="76" t="str">
        <f t="shared" si="18"/>
        <v xml:space="preserve"> </v>
      </c>
      <c r="S31" s="9"/>
      <c r="T31" s="9"/>
    </row>
    <row r="32" spans="1:20" ht="15" customHeight="1" thickBot="1" x14ac:dyDescent="0.25">
      <c r="A32" s="294" t="s">
        <v>18</v>
      </c>
      <c r="B32" s="295"/>
      <c r="C32" s="68">
        <f>SUM(C7:C15)</f>
        <v>15</v>
      </c>
      <c r="D32" s="69">
        <f t="shared" ref="D32:R32" si="24">SUM(D7:D17)</f>
        <v>2</v>
      </c>
      <c r="E32" s="69">
        <f>SUM(E7:E15)</f>
        <v>510</v>
      </c>
      <c r="F32" s="72">
        <f t="shared" si="24"/>
        <v>68</v>
      </c>
      <c r="G32" s="68">
        <f>SUM(G7:G15)</f>
        <v>9</v>
      </c>
      <c r="H32" s="69">
        <f t="shared" si="24"/>
        <v>0</v>
      </c>
      <c r="I32" s="69">
        <f>SUM(I7:I15)</f>
        <v>306</v>
      </c>
      <c r="J32" s="72">
        <f t="shared" si="24"/>
        <v>0</v>
      </c>
      <c r="K32" s="68">
        <f>SUM(K7:K15)</f>
        <v>9</v>
      </c>
      <c r="L32" s="69">
        <f t="shared" si="24"/>
        <v>0</v>
      </c>
      <c r="M32" s="69">
        <f>SUM(M7:M15)</f>
        <v>288</v>
      </c>
      <c r="N32" s="72">
        <f t="shared" si="24"/>
        <v>0</v>
      </c>
      <c r="O32" s="105">
        <f>SUM(O7:O15)</f>
        <v>33</v>
      </c>
      <c r="P32" s="106">
        <f t="shared" si="24"/>
        <v>2</v>
      </c>
      <c r="Q32" s="106">
        <f>SUM(Q7:Q15)</f>
        <v>1104</v>
      </c>
      <c r="R32" s="107">
        <f t="shared" si="24"/>
        <v>68</v>
      </c>
      <c r="S32" s="9"/>
      <c r="T32" s="9"/>
    </row>
    <row r="33" spans="1:24" ht="15" customHeight="1" thickBot="1" x14ac:dyDescent="0.25">
      <c r="A33" s="296" t="s">
        <v>19</v>
      </c>
      <c r="B33" s="297"/>
      <c r="C33" s="18">
        <f t="shared" ref="C33:R33" si="25">SUM(C19:C31)</f>
        <v>6</v>
      </c>
      <c r="D33" s="19">
        <f t="shared" si="25"/>
        <v>7</v>
      </c>
      <c r="E33" s="19">
        <f t="shared" si="25"/>
        <v>204</v>
      </c>
      <c r="F33" s="20">
        <f t="shared" si="25"/>
        <v>238</v>
      </c>
      <c r="G33" s="18">
        <f t="shared" si="25"/>
        <v>8</v>
      </c>
      <c r="H33" s="19">
        <f t="shared" si="25"/>
        <v>13</v>
      </c>
      <c r="I33" s="19">
        <f t="shared" si="25"/>
        <v>272</v>
      </c>
      <c r="J33" s="20">
        <f t="shared" si="25"/>
        <v>442</v>
      </c>
      <c r="K33" s="18">
        <f t="shared" si="25"/>
        <v>6</v>
      </c>
      <c r="L33" s="19">
        <f t="shared" si="25"/>
        <v>15</v>
      </c>
      <c r="M33" s="19">
        <f t="shared" si="25"/>
        <v>192</v>
      </c>
      <c r="N33" s="20">
        <f t="shared" si="25"/>
        <v>480</v>
      </c>
      <c r="O33" s="18">
        <f t="shared" si="25"/>
        <v>20</v>
      </c>
      <c r="P33" s="19">
        <f t="shared" si="25"/>
        <v>35</v>
      </c>
      <c r="Q33" s="19">
        <f t="shared" si="25"/>
        <v>668</v>
      </c>
      <c r="R33" s="20">
        <f t="shared" si="25"/>
        <v>1160</v>
      </c>
      <c r="S33" s="21"/>
      <c r="T33" s="21"/>
    </row>
    <row r="34" spans="1:24" ht="15" customHeight="1" thickTop="1" thickBot="1" x14ac:dyDescent="0.25">
      <c r="A34" s="286" t="s">
        <v>20</v>
      </c>
      <c r="B34" s="287"/>
      <c r="C34" s="22">
        <f>C32+C33</f>
        <v>21</v>
      </c>
      <c r="D34" s="23">
        <f t="shared" ref="D34:R34" si="26">D32+D33</f>
        <v>9</v>
      </c>
      <c r="E34" s="23">
        <f t="shared" si="26"/>
        <v>714</v>
      </c>
      <c r="F34" s="24">
        <f t="shared" si="26"/>
        <v>306</v>
      </c>
      <c r="G34" s="22">
        <f t="shared" si="26"/>
        <v>17</v>
      </c>
      <c r="H34" s="23">
        <f t="shared" si="26"/>
        <v>13</v>
      </c>
      <c r="I34" s="23">
        <f t="shared" si="26"/>
        <v>578</v>
      </c>
      <c r="J34" s="24">
        <f t="shared" si="26"/>
        <v>442</v>
      </c>
      <c r="K34" s="22">
        <f t="shared" si="26"/>
        <v>15</v>
      </c>
      <c r="L34" s="23">
        <f t="shared" si="26"/>
        <v>15</v>
      </c>
      <c r="M34" s="23">
        <f t="shared" si="26"/>
        <v>480</v>
      </c>
      <c r="N34" s="24">
        <f t="shared" si="26"/>
        <v>480</v>
      </c>
      <c r="O34" s="22">
        <f t="shared" si="26"/>
        <v>53</v>
      </c>
      <c r="P34" s="23">
        <f t="shared" si="26"/>
        <v>37</v>
      </c>
      <c r="Q34" s="23">
        <f t="shared" si="26"/>
        <v>1772</v>
      </c>
      <c r="R34" s="24">
        <f t="shared" si="26"/>
        <v>1228</v>
      </c>
      <c r="S34" s="25"/>
      <c r="T34" s="25"/>
    </row>
    <row r="35" spans="1:24" ht="15" customHeight="1" thickTop="1" thickBot="1" x14ac:dyDescent="0.25">
      <c r="A35" s="288"/>
      <c r="B35" s="289"/>
      <c r="C35" s="290">
        <f>C34+D34</f>
        <v>30</v>
      </c>
      <c r="D35" s="291"/>
      <c r="E35" s="284">
        <f>E34+F34</f>
        <v>1020</v>
      </c>
      <c r="F35" s="285"/>
      <c r="G35" s="290">
        <f>G34+H34</f>
        <v>30</v>
      </c>
      <c r="H35" s="291"/>
      <c r="I35" s="284">
        <f>I34+J34</f>
        <v>1020</v>
      </c>
      <c r="J35" s="285"/>
      <c r="K35" s="290">
        <f>K34+L34</f>
        <v>30</v>
      </c>
      <c r="L35" s="291"/>
      <c r="M35" s="284">
        <f>M34+N34</f>
        <v>960</v>
      </c>
      <c r="N35" s="285"/>
      <c r="O35" s="290">
        <f>O34+P34</f>
        <v>90</v>
      </c>
      <c r="P35" s="291"/>
      <c r="Q35" s="284">
        <f>Q34+R34</f>
        <v>3000</v>
      </c>
      <c r="R35" s="285"/>
      <c r="S35" s="25"/>
      <c r="T35" s="25"/>
    </row>
    <row r="36" spans="1:24" ht="15" customHeight="1" thickTop="1" x14ac:dyDescent="0.2">
      <c r="A36" s="26"/>
      <c r="B36" s="58"/>
      <c r="C36" s="27"/>
      <c r="D36" s="27"/>
      <c r="E36" s="27"/>
      <c r="F36" s="27"/>
      <c r="G36" s="27"/>
      <c r="H36" s="27"/>
      <c r="I36" s="27"/>
      <c r="K36" s="27"/>
      <c r="L36" s="27"/>
      <c r="M36" s="27"/>
      <c r="N36" s="27"/>
      <c r="O36" s="27"/>
      <c r="P36" s="27"/>
      <c r="Q36" s="27"/>
      <c r="R36" s="27"/>
      <c r="S36" s="27"/>
      <c r="T36" s="9"/>
      <c r="U36" s="27"/>
      <c r="V36" s="9"/>
      <c r="W36" s="9"/>
      <c r="X36" s="9"/>
    </row>
    <row r="37" spans="1:24" ht="30.6" customHeight="1" x14ac:dyDescent="0.2">
      <c r="B37" s="278" t="s">
        <v>135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1"/>
      <c r="V37" s="2"/>
      <c r="W37" s="2"/>
      <c r="X37" s="2"/>
    </row>
    <row r="38" spans="1:24" ht="15" customHeight="1" x14ac:dyDescent="0.2">
      <c r="B38" s="58" t="s">
        <v>76</v>
      </c>
    </row>
    <row r="39" spans="1:24" ht="15" customHeight="1" x14ac:dyDescent="0.2">
      <c r="B39" s="59" t="s">
        <v>77</v>
      </c>
    </row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</sheetData>
  <mergeCells count="29">
    <mergeCell ref="C35:D35"/>
    <mergeCell ref="E35:F35"/>
    <mergeCell ref="G35:H35"/>
    <mergeCell ref="A6:B6"/>
    <mergeCell ref="A18:B18"/>
    <mergeCell ref="A32:B32"/>
    <mergeCell ref="A33:B33"/>
    <mergeCell ref="A34:B35"/>
    <mergeCell ref="O5:P5"/>
    <mergeCell ref="Q5:R5"/>
    <mergeCell ref="K4:N4"/>
    <mergeCell ref="M35:N35"/>
    <mergeCell ref="O35:P35"/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IV 1</vt:lpstr>
      <vt:lpstr>IV 2</vt:lpstr>
      <vt:lpstr>IV 3</vt:lpstr>
      <vt:lpstr>IV4</vt:lpstr>
      <vt:lpstr>IV 4</vt:lpstr>
      <vt:lpstr>IV 5</vt:lpstr>
      <vt:lpstr>IV 6</vt:lpstr>
      <vt:lpstr>III 1</vt:lpstr>
      <vt:lpstr>III 2</vt:lpstr>
      <vt:lpstr>III 3</vt:lpstr>
      <vt:lpstr>III 4</vt:lpstr>
      <vt:lpstr>'III 1'!Print_Area</vt:lpstr>
      <vt:lpstr>'III 2'!Print_Area</vt:lpstr>
      <vt:lpstr>'III 3'!Print_Area</vt:lpstr>
      <vt:lpstr>'III 4'!Print_Area</vt:lpstr>
      <vt:lpstr>'IV 1'!Print_Area</vt:lpstr>
      <vt:lpstr>'IV 2'!Print_Area</vt:lpstr>
      <vt:lpstr>'IV 3'!Print_Area</vt:lpstr>
      <vt:lpstr>'IV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2013-08-28T10:29:08Z</cp:lastPrinted>
  <dcterms:created xsi:type="dcterms:W3CDTF">2004-05-24T11:14:11Z</dcterms:created>
  <dcterms:modified xsi:type="dcterms:W3CDTF">2019-02-21T07:26:24Z</dcterms:modified>
</cp:coreProperties>
</file>